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ArboSSMSI\6-Communication\65- Publications\COLLECTIONS\Analyses et infos rapides\Info rapide n°35 - Les atteintes à la probité en 2023\"/>
    </mc:Choice>
  </mc:AlternateContent>
  <bookViews>
    <workbookView xWindow="0" yWindow="0" windowWidth="25200" windowHeight="11985" firstSheet="9" activeTab="13"/>
  </bookViews>
  <sheets>
    <sheet name="Figure 1" sheetId="1" r:id="rId1"/>
    <sheet name="Figure 2" sheetId="24" r:id="rId2"/>
    <sheet name="Figure 3" sheetId="8" r:id="rId3"/>
    <sheet name="Figure complémentaire - 4" sheetId="4" r:id="rId4"/>
    <sheet name="Figure complémentaire - 5" sheetId="6" r:id="rId5"/>
    <sheet name="Figure complémentaire - 6" sheetId="23" r:id="rId6"/>
    <sheet name="Tableau complément" sheetId="25" r:id="rId7"/>
    <sheet name="Figure complémentaire - 7" sheetId="14" r:id="rId8"/>
    <sheet name="Figure complémentaire - 8" sheetId="15" r:id="rId9"/>
    <sheet name="Figure complémentaire - 9" sheetId="20" r:id="rId10"/>
    <sheet name="Figure complémentaire - 10" sheetId="9" r:id="rId11"/>
    <sheet name="Figure complémentaire - 11" sheetId="12" r:id="rId12"/>
    <sheet name="Figure complémentaire - 12" sheetId="17" r:id="rId13"/>
    <sheet name="Figure complémentaire - 13" sheetId="22" r:id="rId14"/>
  </sheets>
  <externalReferences>
    <externalReference r:id="rId15"/>
  </externalReferences>
  <definedNames>
    <definedName name="_xlnm._FilterDatabase" localSheetId="1" hidden="1">'Figure 2'!$A$3:$C$111</definedName>
    <definedName name="_xlnm._FilterDatabase" localSheetId="6" hidden="1">'Tableau complément'!$A$3:$D$109</definedName>
    <definedName name="CONTEXTE_ENSEMBLE" localSheetId="1">#REF!</definedName>
    <definedName name="CONTEXTE_ENSEMBLE" localSheetId="10">#REF!</definedName>
    <definedName name="CONTEXTE_ENSEMBLE" localSheetId="11">#REF!</definedName>
    <definedName name="CONTEXTE_ENSEMBLE" localSheetId="12">#REF!</definedName>
    <definedName name="CONTEXTE_ENSEMBLE" localSheetId="13">#REF!</definedName>
    <definedName name="CONTEXTE_ENSEMBLE" localSheetId="5">#REF!</definedName>
    <definedName name="CONTEXTE_ENSEMBLE" localSheetId="7">#REF!</definedName>
    <definedName name="CONTEXTE_ENSEMBLE" localSheetId="8">#REF!</definedName>
    <definedName name="CONTEXTE_ENSEMBLE" localSheetId="6">#REF!</definedName>
    <definedName name="CONTEXTE_ENSEMBLE">#REF!</definedName>
    <definedName name="CONTEXTE_ENSEMBLE1" localSheetId="1">#REF!</definedName>
    <definedName name="CONTEXTE_ENSEMBLE1" localSheetId="13">#REF!</definedName>
    <definedName name="CONTEXTE_ENSEMBLE1" localSheetId="6">#REF!</definedName>
    <definedName name="CONTEXTE_ENSEMBLE1">#REF!</definedName>
    <definedName name="CONTEXTE_ENSEMBLE2" localSheetId="1">#REF!</definedName>
    <definedName name="CONTEXTE_ENSEMBLE2" localSheetId="10">#REF!</definedName>
    <definedName name="CONTEXTE_ENSEMBLE2" localSheetId="11">#REF!</definedName>
    <definedName name="CONTEXTE_ENSEMBLE2" localSheetId="12">#REF!</definedName>
    <definedName name="CONTEXTE_ENSEMBLE2" localSheetId="13">#REF!</definedName>
    <definedName name="CONTEXTE_ENSEMBLE2" localSheetId="5">#REF!</definedName>
    <definedName name="CONTEXTE_ENSEMBLE2" localSheetId="7">#REF!</definedName>
    <definedName name="CONTEXTE_ENSEMBLE2" localSheetId="8">#REF!</definedName>
    <definedName name="CONTEXTE_ENSEMBLE2" localSheetId="6">#REF!</definedName>
    <definedName name="CONTEXTE_ENSEMBLE2">#REF!</definedName>
    <definedName name="MEC_GROUPE_AFA_SANS_DOUB3" localSheetId="7">'Figure complémentaire - 7'!$A$9:$C$19</definedName>
    <definedName name="MEC_GROUPE_AFA_SANS_DOUB3">'Figure complémentaire - 10'!$A$9:$C$19</definedName>
    <definedName name="NB_INF_AFA_VS_GENERAL_DEPT" localSheetId="1">#REF!</definedName>
    <definedName name="NB_INF_AFA_VS_GENERAL_DEPT" localSheetId="10">#REF!</definedName>
    <definedName name="NB_INF_AFA_VS_GENERAL_DEPT" localSheetId="11">#REF!</definedName>
    <definedName name="NB_INF_AFA_VS_GENERAL_DEPT" localSheetId="12">#REF!</definedName>
    <definedName name="NB_INF_AFA_VS_GENERAL_DEPT" localSheetId="13">#REF!</definedName>
    <definedName name="NB_INF_AFA_VS_GENERAL_DEPT" localSheetId="5">#REF!</definedName>
    <definedName name="NB_INF_AFA_VS_GENERAL_DEPT" localSheetId="7">#REF!</definedName>
    <definedName name="NB_INF_AFA_VS_GENERAL_DEPT" localSheetId="8">#REF!</definedName>
    <definedName name="NB_INF_AFA_VS_GENERAL_DEPT" localSheetId="6">#REF!</definedName>
    <definedName name="NB_INF_AFA_VS_GENERAL_DEPT">#REF!</definedName>
    <definedName name="NB_INF_PAR_AGE_SEXE" localSheetId="1">'Figure complémentaire - 11'!#REF!</definedName>
    <definedName name="NB_INF_PAR_AGE_SEXE" localSheetId="13">'Figure complémentaire - 11'!#REF!</definedName>
    <definedName name="NB_INF_PAR_AGE_SEXE" localSheetId="7">'Figure complémentaire - 11'!#REF!</definedName>
    <definedName name="NB_INF_PAR_AGE_SEXE" localSheetId="8">'Figure complémentaire - 8'!#REF!</definedName>
    <definedName name="NB_INF_PAR_AGE_SEXE" localSheetId="6">'[1]Figure 8'!#REF!</definedName>
    <definedName name="NB_INF_PAR_AGE_SEXE">'Figure complémentaire - 11'!#REF!</definedName>
    <definedName name="NB_INF_PAR_DEPT" localSheetId="1">'Figure 2'!$A$3:$B$111</definedName>
    <definedName name="NB_INF_PAR_DEPT">#REF!</definedName>
    <definedName name="NB_INF_PAR_NATINF" localSheetId="6">'Tableau complément'!$A$3:$C$109</definedName>
    <definedName name="NB_INF_PAR_NATINF">#REF!</definedName>
    <definedName name="NB_INF_PAR_UU" localSheetId="1">'Figure complémentaire - 4'!#REF!</definedName>
    <definedName name="NB_INF_PAR_UU" localSheetId="12">#REF!</definedName>
    <definedName name="NB_INF_PAR_UU" localSheetId="13">'Figure complémentaire - 4'!#REF!</definedName>
    <definedName name="NB_INF_PAR_UU" localSheetId="7">'Figure complémentaire - 4'!#REF!</definedName>
    <definedName name="NB_INF_PAR_UU" localSheetId="8">'Figure complémentaire - 4'!#REF!</definedName>
    <definedName name="NB_INF_PAR_UU" localSheetId="6">'[1]Figure 3'!#REF!</definedName>
    <definedName name="NB_INF_PAR_UU">'Figure complémentaire - 4'!#REF!</definedName>
    <definedName name="NB_PROC_GROUPE1" localSheetId="1">'Figure complémentaire - 9'!#REF!</definedName>
    <definedName name="NB_PROC_GROUPE1" localSheetId="13">'Figure complémentaire - 9'!#REF!</definedName>
    <definedName name="NB_PROC_GROUPE1" localSheetId="6">'[1]Figure 12a'!#REF!</definedName>
    <definedName name="NB_PROC_GROUPE1">'Figure complémentaire - 9'!#REF!</definedName>
    <definedName name="test" localSheetId="1">#REF!</definedName>
    <definedName name="test" localSheetId="13">#REF!</definedName>
    <definedName name="test" localSheetId="7">#REF!</definedName>
    <definedName name="test" localSheetId="8">#REF!</definedName>
    <definedName name="test" localSheetId="6">#REF!</definedName>
    <definedName name="test">#REF!</definedName>
    <definedName name="test1" localSheetId="1">#REF!</definedName>
    <definedName name="test1" localSheetId="13">#REF!</definedName>
    <definedName name="test1" localSheetId="7">#REF!</definedName>
    <definedName name="test1" localSheetId="8">#REF!</definedName>
    <definedName name="test1" localSheetId="6">#REF!</definedName>
    <definedName name="test1">#REF!</definedName>
    <definedName name="test3" localSheetId="1">#REF!</definedName>
    <definedName name="test3" localSheetId="13">#REF!</definedName>
    <definedName name="test3" localSheetId="8">#REF!</definedName>
    <definedName name="test3" localSheetId="6">#REF!</definedName>
    <definedName name="test3">#REF!</definedName>
    <definedName name="TYPE_MEC" localSheetId="1">'Figure complémentaire - 10'!#REF!</definedName>
    <definedName name="TYPE_MEC" localSheetId="13">'Figure complémentaire - 10'!#REF!</definedName>
    <definedName name="TYPE_MEC" localSheetId="7">'Figure complémentaire - 7'!#REF!</definedName>
    <definedName name="TYPE_MEC" localSheetId="8">'Figure complémentaire - 10'!#REF!</definedName>
    <definedName name="TYPE_MEC" localSheetId="6">'[1]Figure 7'!#REF!</definedName>
    <definedName name="TYPE_MEC">'Figure complémentaire - 10'!#REF!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7" i="22" l="1"/>
  <c r="G27" i="22"/>
  <c r="J14" i="22"/>
  <c r="G14" i="22"/>
  <c r="G8" i="17"/>
  <c r="G7" i="17"/>
  <c r="G6" i="17"/>
  <c r="G5" i="17"/>
  <c r="G4" i="17"/>
  <c r="I27" i="22" l="1"/>
  <c r="F27" i="22"/>
  <c r="I14" i="22"/>
  <c r="F14" i="22"/>
  <c r="I14" i="15"/>
  <c r="F14" i="15"/>
  <c r="I14" i="12"/>
  <c r="F14" i="12"/>
  <c r="J14" i="12"/>
  <c r="G14" i="12"/>
  <c r="J14" i="15"/>
  <c r="G14" i="15"/>
  <c r="C10" i="6" l="1"/>
  <c r="C5" i="6"/>
  <c r="B5" i="6"/>
  <c r="B10" i="6"/>
  <c r="H9" i="1" l="1"/>
  <c r="I9" i="1"/>
  <c r="B30" i="23" l="1"/>
  <c r="C28" i="23"/>
  <c r="C26" i="23"/>
  <c r="C25" i="23"/>
  <c r="C24" i="23"/>
  <c r="C23" i="23"/>
  <c r="C21" i="23"/>
  <c r="C20" i="23"/>
  <c r="C14" i="23"/>
  <c r="C13" i="23"/>
  <c r="C11" i="23"/>
  <c r="C10" i="23"/>
  <c r="C8" i="23"/>
  <c r="C5" i="23"/>
  <c r="C13" i="20" l="1"/>
  <c r="C12" i="20"/>
  <c r="C11" i="20"/>
  <c r="C10" i="20"/>
  <c r="C9" i="20"/>
  <c r="C8" i="20"/>
  <c r="C7" i="20"/>
  <c r="C6" i="20"/>
  <c r="C5" i="20"/>
  <c r="C4" i="20"/>
  <c r="B12" i="17" l="1"/>
  <c r="C8" i="17" s="1"/>
  <c r="C9" i="17" l="1"/>
  <c r="C10" i="17"/>
  <c r="C11" i="17"/>
  <c r="C4" i="17"/>
  <c r="C5" i="17"/>
  <c r="C6" i="17"/>
  <c r="C7" i="17"/>
  <c r="C6" i="14" l="1"/>
  <c r="C5" i="14"/>
  <c r="C6" i="9" l="1"/>
  <c r="C5" i="9"/>
  <c r="G9" i="1" l="1"/>
  <c r="F9" i="1"/>
  <c r="E9" i="1"/>
  <c r="D9" i="1"/>
  <c r="C9" i="1"/>
  <c r="B9" i="1"/>
</calcChain>
</file>

<file path=xl/sharedStrings.xml><?xml version="1.0" encoding="utf-8"?>
<sst xmlns="http://schemas.openxmlformats.org/spreadsheetml/2006/main" count="1029" uniqueCount="532">
  <si>
    <t>Total</t>
  </si>
  <si>
    <t>Autres atteintes à la probité</t>
  </si>
  <si>
    <t>Favoritisme</t>
  </si>
  <si>
    <t>Prise illégale d'intérêts</t>
  </si>
  <si>
    <t>Détournements de fonds publics</t>
  </si>
  <si>
    <t>Corruption</t>
  </si>
  <si>
    <t>978 - SAINT MARTIN</t>
  </si>
  <si>
    <t>986 - WALLIS ET FUTUNA</t>
  </si>
  <si>
    <t>2A  - CORSE DU SUD</t>
  </si>
  <si>
    <t>2B  - HAUTE CORSE</t>
  </si>
  <si>
    <t>987 - POLYNESIE FRANCAISE</t>
  </si>
  <si>
    <t>973 - GUYANE</t>
  </si>
  <si>
    <t>971 - GUADELOUPE</t>
  </si>
  <si>
    <t>976 - MAYOTTE</t>
  </si>
  <si>
    <t>48  - LOZERE</t>
  </si>
  <si>
    <t>988 - NOUVELLE CALEDONIE</t>
  </si>
  <si>
    <t>972 - MARTINIQUE</t>
  </si>
  <si>
    <t>974 - LA REUNION</t>
  </si>
  <si>
    <t>05  - HAUTES ALPES</t>
  </si>
  <si>
    <t>75  - PARIS</t>
  </si>
  <si>
    <t>46  - LOT</t>
  </si>
  <si>
    <t>66  - PYRENEES ORIENTALES</t>
  </si>
  <si>
    <t>83  - VAR</t>
  </si>
  <si>
    <t>04  - ALPES DE HAUTE PROVENCE</t>
  </si>
  <si>
    <t>52  - HAUTE MARNE</t>
  </si>
  <si>
    <t>93  - SEINE SAINT DENIS</t>
  </si>
  <si>
    <t>57  - MOSELLE</t>
  </si>
  <si>
    <t>09  - ARIEGE</t>
  </si>
  <si>
    <t>53  - MAYENNE</t>
  </si>
  <si>
    <t>02  - AISNE</t>
  </si>
  <si>
    <t>34  - HERAULT</t>
  </si>
  <si>
    <t>13  - BOUCHES DU RHONE</t>
  </si>
  <si>
    <t>88  - VOSGES</t>
  </si>
  <si>
    <t>92  - HAUTS DE SEINE</t>
  </si>
  <si>
    <t>27  - EURE</t>
  </si>
  <si>
    <t>06  - ALPES MARITIMES</t>
  </si>
  <si>
    <t>36  - INDRE</t>
  </si>
  <si>
    <t>73  - SAVOIE</t>
  </si>
  <si>
    <t>17  - CHARENTE MARITIME</t>
  </si>
  <si>
    <t>03  - ALLIER</t>
  </si>
  <si>
    <t>70  - HAUTE SAONE</t>
  </si>
  <si>
    <t>10  - AUBE</t>
  </si>
  <si>
    <t>87  - HAUTE VIENNE</t>
  </si>
  <si>
    <t>80  - SOMME</t>
  </si>
  <si>
    <t>18  - CHER</t>
  </si>
  <si>
    <t>94  - VAL DE MARNE</t>
  </si>
  <si>
    <t>89  - YONNE</t>
  </si>
  <si>
    <t>28  - EURE ET LOIR</t>
  </si>
  <si>
    <t>07  - ARDECHE</t>
  </si>
  <si>
    <t>45  - LOIRET</t>
  </si>
  <si>
    <t>16  - CHARENTE</t>
  </si>
  <si>
    <t>38  - ISERE</t>
  </si>
  <si>
    <t>85  - VENDEE</t>
  </si>
  <si>
    <t>50  - MANCHE</t>
  </si>
  <si>
    <t>77  - SEINE ET MARNE</t>
  </si>
  <si>
    <t>12  - AVEYRON</t>
  </si>
  <si>
    <t>65  - HAUTES PYRENEES</t>
  </si>
  <si>
    <t>74  - HAUTE SAVOIE</t>
  </si>
  <si>
    <t>24  - DORDOGNE</t>
  </si>
  <si>
    <t>47  - LOT ET GARONNE</t>
  </si>
  <si>
    <t>01  - AIN</t>
  </si>
  <si>
    <t>63  - PUY DE DOME</t>
  </si>
  <si>
    <t>39  - JURA</t>
  </si>
  <si>
    <t>59  - NORD</t>
  </si>
  <si>
    <t>33  - GIRONDE</t>
  </si>
  <si>
    <t>54  - MEURTHE ET MOSELLE</t>
  </si>
  <si>
    <t>40  - LANDES</t>
  </si>
  <si>
    <t>55  - MEUSE</t>
  </si>
  <si>
    <t>30  - GARD</t>
  </si>
  <si>
    <t>11  - AUDE</t>
  </si>
  <si>
    <t>31  - HAUTE GARONNE</t>
  </si>
  <si>
    <t>49  - MAINE ET LOIRE</t>
  </si>
  <si>
    <t>68  - HAUT RHIN</t>
  </si>
  <si>
    <t>69  - RHONE</t>
  </si>
  <si>
    <t>60  - OISE</t>
  </si>
  <si>
    <t>43  - HAUTE LOIRE</t>
  </si>
  <si>
    <t>81  - TARN</t>
  </si>
  <si>
    <t>58  - NIEVRE</t>
  </si>
  <si>
    <t>25  - DOUBS</t>
  </si>
  <si>
    <t>78  - YVELINES</t>
  </si>
  <si>
    <t>90  - TERRITOIRE DE BELFORT</t>
  </si>
  <si>
    <t>76  - SEINE MARITIME</t>
  </si>
  <si>
    <t>19  - CORREZE</t>
  </si>
  <si>
    <t>84  - VAUCLUSE</t>
  </si>
  <si>
    <t>29  - FINISTERE</t>
  </si>
  <si>
    <t>62  - PAS DE CALAIS</t>
  </si>
  <si>
    <t>64  - PYRENEES ATLANTIQUES</t>
  </si>
  <si>
    <t>14  - CALVADOS</t>
  </si>
  <si>
    <t>26  - DROME</t>
  </si>
  <si>
    <t>51  - MARNE</t>
  </si>
  <si>
    <t>95  - VAL D OISE</t>
  </si>
  <si>
    <t>56  - MORBIHAN</t>
  </si>
  <si>
    <t>08  - ARDENNES</t>
  </si>
  <si>
    <t>86  - VIENNE</t>
  </si>
  <si>
    <t>41  - LOIR ET CHER</t>
  </si>
  <si>
    <t>15  - CANTAL</t>
  </si>
  <si>
    <t>44  - LOIRE ATLANTIQUE</t>
  </si>
  <si>
    <t>22  - COTES D ARMOR</t>
  </si>
  <si>
    <t>42  - LOIRE</t>
  </si>
  <si>
    <t>32  - GERS</t>
  </si>
  <si>
    <t>37  - INDRE ET LOIRE</t>
  </si>
  <si>
    <t>82  - TARN ET GARONNE</t>
  </si>
  <si>
    <t>71  - SAONE ET LOIRE</t>
  </si>
  <si>
    <t>35  - ILLE ET VILAINE</t>
  </si>
  <si>
    <t>21  - COTE D OR</t>
  </si>
  <si>
    <t>23  - CREUSE</t>
  </si>
  <si>
    <t>91  - ESSONNE</t>
  </si>
  <si>
    <t>67  - BAS RHIN</t>
  </si>
  <si>
    <t>79  - DEUX SEVRES</t>
  </si>
  <si>
    <t>72  - SARTHE</t>
  </si>
  <si>
    <t>61  - ORNE</t>
  </si>
  <si>
    <t>Nombre total d'infractions</t>
  </si>
  <si>
    <t>Département de commission</t>
  </si>
  <si>
    <t>NR</t>
  </si>
  <si>
    <t>975 - SAINT PIERRE ET MIQUELON</t>
  </si>
  <si>
    <t>977 - SAINT BARTHELEMY</t>
  </si>
  <si>
    <t>Unité urbaine de Paris</t>
  </si>
  <si>
    <t>France</t>
  </si>
  <si>
    <t>France métropolitaine</t>
  </si>
  <si>
    <t>Commune hors unité urbaine (zone rurale)</t>
  </si>
  <si>
    <t xml:space="preserve">2 000 à
4 999 habitants </t>
  </si>
  <si>
    <t xml:space="preserve">5 000 à
9 999 habitants </t>
  </si>
  <si>
    <t xml:space="preserve">10 000 à
19 999 habitants </t>
  </si>
  <si>
    <t xml:space="preserve">20 000 à
49 999 habitants </t>
  </si>
  <si>
    <t xml:space="preserve">50 000 à
99 999 habitants </t>
  </si>
  <si>
    <t xml:space="preserve">100 000 à
199 999 habitants </t>
  </si>
  <si>
    <t xml:space="preserve">200 000 à
1 999 999 habitants </t>
  </si>
  <si>
    <t>Tranche d'unité urbaine</t>
  </si>
  <si>
    <t>Pourcentage</t>
  </si>
  <si>
    <t>Recel</t>
  </si>
  <si>
    <t>Trafic d'influence passif</t>
  </si>
  <si>
    <t>Trafic d'influence actif</t>
  </si>
  <si>
    <t>Concussion</t>
  </si>
  <si>
    <t>Blanchiment</t>
  </si>
  <si>
    <t>Corruption active</t>
  </si>
  <si>
    <t>Corruption passive</t>
  </si>
  <si>
    <t>Trafic d'influence</t>
  </si>
  <si>
    <t>Détournement de fonds publics</t>
  </si>
  <si>
    <t>Nombre d'infractions</t>
  </si>
  <si>
    <t>dont trafic d'influence actif</t>
  </si>
  <si>
    <t>dont corruption active</t>
  </si>
  <si>
    <t xml:space="preserve">         trafic d'influence passif</t>
  </si>
  <si>
    <t xml:space="preserve">         corruption passive</t>
  </si>
  <si>
    <t>CORRUPTION</t>
  </si>
  <si>
    <t>dont corruption publique</t>
  </si>
  <si>
    <t xml:space="preserve">  corruption privée</t>
  </si>
  <si>
    <t>DETOURNEMENT DE FONDS PUBLICS</t>
  </si>
  <si>
    <t xml:space="preserve">  dont volontaire</t>
  </si>
  <si>
    <t xml:space="preserve">    par négligence</t>
  </si>
  <si>
    <t xml:space="preserve">  dont commis par un élu</t>
  </si>
  <si>
    <t xml:space="preserve">    autres</t>
  </si>
  <si>
    <t>FAVORITISME</t>
  </si>
  <si>
    <t>RECEL</t>
  </si>
  <si>
    <t xml:space="preserve">  dont corruption</t>
  </si>
  <si>
    <t xml:space="preserve">   concussion</t>
  </si>
  <si>
    <t xml:space="preserve">   détournement de fonds publics</t>
  </si>
  <si>
    <t xml:space="preserve">   prise illégale d'interêts</t>
  </si>
  <si>
    <t xml:space="preserve">   trafic d'influence</t>
  </si>
  <si>
    <t xml:space="preserve">   favoritisme</t>
  </si>
  <si>
    <t>TRAFIC D'INFLUENCE</t>
  </si>
  <si>
    <t>CONCUSSION</t>
  </si>
  <si>
    <t xml:space="preserve">  dont perception indue</t>
  </si>
  <si>
    <t xml:space="preserve">    par omission</t>
  </si>
  <si>
    <t>BLANCHIMENT</t>
  </si>
  <si>
    <t>TOTAL</t>
  </si>
  <si>
    <t>07</t>
  </si>
  <si>
    <t>Contrefaçon ou faux</t>
  </si>
  <si>
    <t>08</t>
  </si>
  <si>
    <t>Atteintes à l’ordre public et à l’autorité de l’Etat</t>
  </si>
  <si>
    <t>Actes faisant intervenir le produit d'une infraction</t>
  </si>
  <si>
    <t>05</t>
  </si>
  <si>
    <t>Atteintes aux biens sans violence ni menace</t>
  </si>
  <si>
    <t>Fraude</t>
  </si>
  <si>
    <t>02</t>
  </si>
  <si>
    <t>Actes portant atteinte ou visant à porter atteinte à la personne</t>
  </si>
  <si>
    <t>Actes faisant intervenir des stupéfiants ou d’autres substances psychoactives</t>
  </si>
  <si>
    <t>Atteintes à la sécurité publique et à la sûreté de l’État</t>
  </si>
  <si>
    <t>Atteintes à l’autorité de la justice</t>
  </si>
  <si>
    <t>Autres contextes</t>
  </si>
  <si>
    <t>Autres atteintes à l’ordre public et à l’autorité de l’Etat</t>
  </si>
  <si>
    <t>Infractions à la législation du travail</t>
  </si>
  <si>
    <t>Infractions économiques ou financières</t>
  </si>
  <si>
    <t>Actes relevant de la fraude ou de la tromperie</t>
  </si>
  <si>
    <t>Autres</t>
  </si>
  <si>
    <t>Vol sans violence et abus de confiance</t>
  </si>
  <si>
    <t>Autres atteintes aux biens sans violence</t>
  </si>
  <si>
    <t>Atteintes volontaires à l'intégrité de la personne</t>
  </si>
  <si>
    <t>Harcèlements</t>
  </si>
  <si>
    <t>Extorsion ou chantage</t>
  </si>
  <si>
    <t>Autres actes atteintes à la personne</t>
  </si>
  <si>
    <t>Autres atteintes</t>
  </si>
  <si>
    <t>Infraction 1</t>
  </si>
  <si>
    <t>Infraction 2</t>
  </si>
  <si>
    <t>Infraction 3</t>
  </si>
  <si>
    <t>Infraction 4</t>
  </si>
  <si>
    <t>Autres atteintes à la probité*</t>
  </si>
  <si>
    <t>Libellé groupe NFI</t>
  </si>
  <si>
    <t>Groupe NFI</t>
  </si>
  <si>
    <t>Groupes d'infractions connexes</t>
  </si>
  <si>
    <t>dont  Contrefaçon ou faux</t>
  </si>
  <si>
    <t>dont  Atteintes à l’autorité de la justice</t>
  </si>
  <si>
    <t>dont  Vol sans violence et abus de confiance</t>
  </si>
  <si>
    <t>dont  Atteintes volontaires à l'intégrité de la personne</t>
  </si>
  <si>
    <t>dont  Actes faisant intervenir des stupéfiants ou d’autres substances psychoactives</t>
  </si>
  <si>
    <t>Ensemble des infractions connexes</t>
  </si>
  <si>
    <t>Personnes physiques</t>
  </si>
  <si>
    <t>Personnes morales</t>
  </si>
  <si>
    <t>Hommes</t>
  </si>
  <si>
    <t>Femmes</t>
  </si>
  <si>
    <t>Type de mis en cause</t>
  </si>
  <si>
    <t>nombre de mis en cause</t>
  </si>
  <si>
    <t>Répartition personnes physiques</t>
  </si>
  <si>
    <t>Profil des mis en cause</t>
  </si>
  <si>
    <t>Répartition par groupe d'infractions</t>
  </si>
  <si>
    <t>Part des personnes morales</t>
  </si>
  <si>
    <t>Part des personnes physiques</t>
  </si>
  <si>
    <t>Nombre de mis en cause</t>
  </si>
  <si>
    <t>Groupe</t>
  </si>
  <si>
    <t>Ensemble</t>
  </si>
  <si>
    <t>Ensemble de la population 2021</t>
  </si>
  <si>
    <t>&lt; 15</t>
  </si>
  <si>
    <t>15-24</t>
  </si>
  <si>
    <t>25-34</t>
  </si>
  <si>
    <t>35-44</t>
  </si>
  <si>
    <t>45-54</t>
  </si>
  <si>
    <t>55-64</t>
  </si>
  <si>
    <t>65-74</t>
  </si>
  <si>
    <t>75 ou +</t>
  </si>
  <si>
    <t>Répartition par sexe</t>
  </si>
  <si>
    <t>Répartition par âge</t>
  </si>
  <si>
    <t>Groupes d'infraction</t>
  </si>
  <si>
    <t>Nombre de victimes</t>
  </si>
  <si>
    <t>Part des infractions</t>
  </si>
  <si>
    <t>Groupes NFI</t>
  </si>
  <si>
    <t>Répartition par groupe d’infractions d’atteinte à la probité</t>
  </si>
  <si>
    <t>Part des infractions connexes dans les procédures d’atteinte à la probité</t>
  </si>
  <si>
    <t>Famille d'infractions</t>
  </si>
  <si>
    <t>PRISE ILLEGALE D'INTERETS</t>
  </si>
  <si>
    <t>Victimes</t>
  </si>
  <si>
    <t>Mis en cause</t>
  </si>
  <si>
    <t>Détournement de fonds public</t>
  </si>
  <si>
    <t>Part des procédures comportant des victimes</t>
  </si>
  <si>
    <t>- d'un agent public étranger</t>
  </si>
  <si>
    <t>- par un agent public étranger</t>
  </si>
  <si>
    <t>dont trafic d'influence d'un agent public étranger</t>
  </si>
  <si>
    <r>
      <rPr>
        <b/>
        <sz val="9"/>
        <color theme="1"/>
        <rFont val="Calibri"/>
        <family val="2"/>
        <scheme val="minor"/>
      </rPr>
      <t>*</t>
    </r>
    <r>
      <rPr>
        <sz val="9"/>
        <color theme="1"/>
        <rFont val="Calibri"/>
        <family val="2"/>
        <scheme val="minor"/>
      </rPr>
      <t xml:space="preserve"> Les autres atteintes à la probité visent des infractions qui ne rentrent pas dans le champ retenu pour cette analyse</t>
    </r>
  </si>
  <si>
    <t>Profil des victimes</t>
  </si>
  <si>
    <r>
      <rPr>
        <b/>
        <sz val="9"/>
        <color theme="1"/>
        <rFont val="Calibri"/>
        <family val="2"/>
        <scheme val="minor"/>
      </rPr>
      <t>Note</t>
    </r>
    <r>
      <rPr>
        <sz val="9"/>
        <color theme="1"/>
        <rFont val="Calibri"/>
        <family val="2"/>
        <scheme val="minor"/>
      </rPr>
      <t> : Une même victime pourra être comptabilisée autant de fois qu’elle est victime d’infractions de différents groupes. Le total des victimes est donc différent du total des victimes par groupe d’infractions.</t>
    </r>
  </si>
  <si>
    <r>
      <rPr>
        <b/>
        <sz val="9"/>
        <color theme="1"/>
        <rFont val="Calibri"/>
        <family val="2"/>
        <scheme val="minor"/>
      </rPr>
      <t>Lecture</t>
    </r>
    <r>
      <rPr>
        <sz val="9"/>
        <color theme="1"/>
        <rFont val="Calibri"/>
        <family val="2"/>
        <scheme val="minor"/>
      </rPr>
      <t> : Selon les enregistrements effectués par la police et la gendarmerie, 76 % des victimes d’infractions de favoritisme sont des personnes morales.</t>
    </r>
  </si>
  <si>
    <t>Figure 9 : Part des procédures comportant au moins une victime par groupe d’infractions</t>
  </si>
  <si>
    <r>
      <rPr>
        <b/>
        <sz val="9"/>
        <color theme="1"/>
        <rFont val="Calibri"/>
        <family val="2"/>
        <scheme val="minor"/>
      </rPr>
      <t>Note</t>
    </r>
    <r>
      <rPr>
        <sz val="9"/>
        <color theme="1"/>
        <rFont val="Calibri"/>
        <family val="2"/>
        <scheme val="minor"/>
      </rPr>
      <t> : Une même procédure pourra être comptabilisée autant de fois qu’elle est composée d’infractions de différents groupes. Le total des procédures est donc différent du total des procédures par groupe d’infractions.</t>
    </r>
  </si>
  <si>
    <t>Figure 10 : Profil des mis en cause pour des infractions d’atteinte à la probité</t>
  </si>
  <si>
    <t>Nombre d'infractions moyen pour
100 000 habitants</t>
  </si>
  <si>
    <t>Répartition par âge des victimes</t>
  </si>
  <si>
    <t>Répartition par âge des mis en cause</t>
  </si>
  <si>
    <r>
      <t xml:space="preserve">Note : </t>
    </r>
    <r>
      <rPr>
        <sz val="9"/>
        <color theme="1"/>
        <rFont val="Calibri"/>
        <family val="2"/>
        <scheme val="minor"/>
      </rPr>
      <t>Les autres atteintes à la probité correspondent aux infractions de recel, de trafic d'influence, de concussion et de blanchiment</t>
    </r>
  </si>
  <si>
    <r>
      <rPr>
        <b/>
        <sz val="9"/>
        <color theme="1"/>
        <rFont val="Calibri"/>
        <family val="2"/>
        <scheme val="minor"/>
      </rPr>
      <t>Note</t>
    </r>
    <r>
      <rPr>
        <sz val="9"/>
        <color theme="1"/>
        <rFont val="Calibri"/>
        <family val="2"/>
        <scheme val="minor"/>
      </rPr>
      <t> : Les infractions pour lesquelles le département de commission n’est pas renseigné ne sont pas prises en compte dans cette analyse. Cela représente 2 % des enregistrements. Habituellement le SSMSI diffuse des taux pour 1 000 habitants. En raison du faible nombre d'infractions d'atteinte à la probité, le taux utilisé ici est de 100 000 habitants</t>
    </r>
  </si>
  <si>
    <r>
      <t>Note</t>
    </r>
    <r>
      <rPr>
        <sz val="9"/>
        <color theme="1"/>
        <rFont val="Calibri"/>
        <family val="2"/>
        <scheme val="minor"/>
      </rPr>
      <t> : Les infractions pour lesquelles le département de commission n’est pas renseigné ne sont pas prises en compte dans cette analyse. Cela représente 2 % des enregistrements. Habituellement le SSMSI diffuse des taux pour 1 000 habitants. En raison du faible nombre d'infractions d'atteinte à la probité, le taux utilisé ici est de 100 000 habitants</t>
    </r>
  </si>
  <si>
    <t>Code Natinf</t>
  </si>
  <si>
    <t>Libellé de la Natinf</t>
  </si>
  <si>
    <t>Groupe d'infraction</t>
  </si>
  <si>
    <t>Sous groupe d'infraction</t>
  </si>
  <si>
    <t>11727</t>
  </si>
  <si>
    <t>CORRUPTION ACTIVE : PROPOSITION OU FOURNITURE D'AVANTAGE A UN EXPERT</t>
  </si>
  <si>
    <t>1a. Corruption active</t>
  </si>
  <si>
    <t>Corruption privée</t>
  </si>
  <si>
    <t>1361</t>
  </si>
  <si>
    <t>CORRUPTION ACTIVE : PROPOSITION OU FOURNITURE D'AVANTAGE A UNE PERSONNE N'EXERCANT PAS UNE FONCTION PUBLIQUE POUR ACCOMPLIR OU S'ABSTENIR D'ACCOMPLIR UN ACTE FACILITE PAR SA FONCTION OU SON ACTIVITE</t>
  </si>
  <si>
    <t>1368</t>
  </si>
  <si>
    <t>CORRUPTION ACTIVE : PROPOSITION OU FOURNITURE D'AVANTAGE A UNE PERSONNE N'EXERCANT PAS UNE FONCTION PUBLIQUE POUR ACCOMPLIR OU S'ABSTENIR D'ACCOMPLIR UN ACTE DE SA FONCTION OU DE SON ACTIVITE</t>
  </si>
  <si>
    <t>22412</t>
  </si>
  <si>
    <t>OCTROI, OFFRE OU PROMESSE, A UNE PERSONNE HABILITEE A PRESCRIRE OU A DELIVRER DES MEDICAMENTS, DE PRIME OU AVANTAGE POUR PROMOUVOIR DES MEDICAMENTS</t>
  </si>
  <si>
    <t>25770</t>
  </si>
  <si>
    <t>PROPOSITION OU FOURNITURE NON AUTORISEE D'AVANTAGES A UN MEMBRE D'UNE PROFESSION DE SANTE PAR UNE PERSONNE MORALE ASSURANT UNE PRESTATION DE SANTE</t>
  </si>
  <si>
    <t>27426</t>
  </si>
  <si>
    <t>CORRUPTION ACTIVE : PROPOSITION OU FOURNITURE D'AVANTAGE AU PERSONNEL JUDICIAIRE D'UN ETAT ETRANGER OU D'UNE COUR INTERNATIONALE</t>
  </si>
  <si>
    <t>28404</t>
  </si>
  <si>
    <t>CORRUPTION ACTIVE PAR PERSONNE MORALE: PROPOSITION OU FOURNITURE D'AVANTAGE A UNE PERSONNE N'EXERCANT PAS UNE FONCTION PUBLIQUE POUR ACCOMPLIR OU S'ABSTENIR D'ACCOMPLIR UN ACTE DE SA FONCTION OU DE SON ACTIVITE</t>
  </si>
  <si>
    <t>29205</t>
  </si>
  <si>
    <t>CORRUPTION ACTIVE : PROPOSITION D'AVANTAGE A L'ACTEUR D'UNE MANIFESTATION SPORTIVE DONNANT LIEU A PARIS AFIN DE MODIFIER LE DEROULEMENT NORMAL ET EQUITABLE DE LA MANIFESTATION</t>
  </si>
  <si>
    <t>31100</t>
  </si>
  <si>
    <t>PROPOSITION OU FOURNITURE D'AVANTAGES A UN MEMBRE D'UNE PROFESSION MEDICALE PAR UNE ENTREPRISE DONT LES SERVICES OU PRODUITS SONT PRIS EN CHARGE PAR LA SECURITE SOCIALE</t>
  </si>
  <si>
    <t>4596</t>
  </si>
  <si>
    <t>CORRUPTION ACTIVE D'UN INDIVIDU APPELE A PARTICIPER AU RECRUTEMENT EN VUE DU SERVICE NATIONAL</t>
  </si>
  <si>
    <t>11713</t>
  </si>
  <si>
    <t>CORRUPTION ACTIVE : PROPOSITION OU FOURNITURE D'AVANTAGE A UNE PERSONNE DEPOSITAIRE DE L'AUTORITE PUBLIQUE</t>
  </si>
  <si>
    <t>Corruption publique</t>
  </si>
  <si>
    <t>11714</t>
  </si>
  <si>
    <t>CORRUPTION ACTIVE : PROPOSITION OU FOURNITURE D'AVANTAGE A UNE PERSONNE CHARGEE DE MISSION DE SERVICE PUBLIC</t>
  </si>
  <si>
    <t>11715</t>
  </si>
  <si>
    <t>CORRUPTION ACTIVE : PROPOSITION OU FOURNITURE D'AVANTAGE A UN ELU PUBLIC</t>
  </si>
  <si>
    <t>11725</t>
  </si>
  <si>
    <t>CORRUPTION ACTIVE : PROPOSITION OU FOURNITURE D'AVANTAGE A UN MAGISTRAT OU JURE</t>
  </si>
  <si>
    <t>25772</t>
  </si>
  <si>
    <t>CORRUPTION ACTIVE : PROPOSITION OU FOURNITURE D'AVANTAGE A UN AGENT PUBLIC D'UN ETAT ETRANGER OU D'UNE ORGANISATION INTERNATIONALE PUBLIQUE</t>
  </si>
  <si>
    <t>26619</t>
  </si>
  <si>
    <t>CORRUPTION ACTIVE PAR PERSONNE MORALE : PROPOSITION OU FOURNITURE D'AVANTAGE A UNE PERSONNE CHARGEE DE MISSION DE SERVICE PUBLIC</t>
  </si>
  <si>
    <t>27422</t>
  </si>
  <si>
    <t>CORRUPTION ACTIVE : PROPOSITION OU FOURNITURE D'AVANTAGE A UN FONCTIONNAIRE AU GREFFE D'UNE JURIDICTION</t>
  </si>
  <si>
    <t>33906</t>
  </si>
  <si>
    <t>CORRUPTION ACTIVE COMMISE EN BANDE ORGANISEE : PROPOSITION OU FOURNITURE D'AVANTAGE A UNE PERSONNE DEPOSITAIRE DE L'AUTORITE PUBLIQUE</t>
  </si>
  <si>
    <t>11723</t>
  </si>
  <si>
    <t>CORRUPTION PASSIVE : SOLLICITATION OU ACCEPTATION D'AVANTAGE PAR UN EXPERT</t>
  </si>
  <si>
    <t>1b. Corruption passive</t>
  </si>
  <si>
    <t>12783</t>
  </si>
  <si>
    <t>PERCEPTION PAR UN TIERS D'HONORAIRES PROVENANT DE L'ACTIVITE D'UN MEDECIN</t>
  </si>
  <si>
    <t>1359</t>
  </si>
  <si>
    <t>CORRUPTION PASSIVE : SOLLICITATION OU ACCEPTATION D'AVANTAGE PAR UNE PERSONNE N'EXERCANT PAS UNE FONCTION PUBLIQUE POUR ACCOMPLIR OU S'ABSTENIR D'ACCOMPLIR UN ACTE FACILITE PAR SA FONCTION OU SON ACTIVITE</t>
  </si>
  <si>
    <t>1847</t>
  </si>
  <si>
    <t>EXIGENCE OU ACCEPTATION IRREGULIERE DE FONDS PAR UNE PERSONNE AYANT UNE ACTIVITE D'ENTREMISE ET DE GESTION D'IMMEUBLE ET FONDS DE COMMERCE</t>
  </si>
  <si>
    <t>189</t>
  </si>
  <si>
    <t>CORRUPTION PASSIVE : SOLLICITATION OU ACCEPTATION D'AVANTAGE PAR UNE PERSONNE N'EXERCANT PAS UNE FONCTION PUBLIQUE POUR ACCOMPLIR OU S'ABSTENIR D'ACCOMPLIR UN ACTE DE SA FONCTION OU DE SON ACTIVITE</t>
  </si>
  <si>
    <t>20483</t>
  </si>
  <si>
    <t>PERCEPTION D'ARGENT PAR INTERMEDIAIRE CHARGE D'ELABORER LE PLAN DE REMBOURSEMENT D'UN DEBITEUR</t>
  </si>
  <si>
    <t>25039</t>
  </si>
  <si>
    <t>PERCEPTION PAR UN TIERS D'HONORAIRE OU BENEFICE PROVENANT DE L'ACTIVITE D'UN INFIRMIER</t>
  </si>
  <si>
    <t>25603</t>
  </si>
  <si>
    <t>EXIGENCE D'UNE RETRIBUTION EN CONTREPARTIE D'UN SERVICE DE PLACEMENT</t>
  </si>
  <si>
    <t>25831</t>
  </si>
  <si>
    <t>EXIGENCE OU ACCEPTATION IRREGULIERE DE FONDS PAR PERSONNE MORALE AYANT UNE ACTIVITE D'ENTREMISE ET DE GESTION D'IMMEUBLE ET FONDS DE COMMERCE</t>
  </si>
  <si>
    <t>2639</t>
  </si>
  <si>
    <t>PARTICIPATION A UNE SOCIETE DESTINEE A PERCEVOIR DES INTERETS OU DES RISTOURNES SUR DES PRODUITS MEDICAUX</t>
  </si>
  <si>
    <t>27425</t>
  </si>
  <si>
    <t>CORRUPTION PASSIVE : SOLLICITATION OU ACCEPTATION D'AVANTAGE PAR PERSONNEL JUDICIAIRE D'UN ETAT ETRANGER OU D'UNE COUR INTERNATIONALE</t>
  </si>
  <si>
    <t>29206</t>
  </si>
  <si>
    <t>CORRUPTION PASSIVE : SOLLICITATION OU ACCEPTATION D'AVANTAGE PAR L'ACTEUR D'UNE MANIFESTATION SPORTIVE DONNANT LIEU A PARIS AFIN DE MODIFIER LE DEROULEMENT NORMAL ET EQUITABLE DE LA MANIFESTATION</t>
  </si>
  <si>
    <t>4629</t>
  </si>
  <si>
    <t>PERCEPTION ILLEGALE DE FONDS OU D'EFFETS PAR UNE SOCIETE DE CONSTRUCTION D'IMMEUBLES</t>
  </si>
  <si>
    <t>4631</t>
  </si>
  <si>
    <t>PERCEPTION ILLEGALE DE FONDS OU D'EFFETS PAR UN PROMOTEUR IMMOBILIER</t>
  </si>
  <si>
    <t>4632</t>
  </si>
  <si>
    <t>PERCEPTION ANTICIPEE DE FONDS OU D'EFFETS PAR CONSTRUCTEUR DE MAISON INDIVIDUELLE</t>
  </si>
  <si>
    <t>4643</t>
  </si>
  <si>
    <t>PERCEPTION IRREGULIERE DE FONDS LORS D'UNE VENTE D'IMMEUBLE A CONSTRUIRE</t>
  </si>
  <si>
    <t>11707</t>
  </si>
  <si>
    <t>CORRUPTION PASSIVE : SOLLICITATION OU ACCEPTATION D'AVANTAGE PAR UNE PERSONNE DEPOSITAIRE DE L'AUTORITE PUBLIQUE</t>
  </si>
  <si>
    <t>11708</t>
  </si>
  <si>
    <t>CORRUPTION PASSIVE : SOLLICITATION OU ACCEPTATION D'AVANTAGE PAR UNE PERSONNE CHARGEE DE MISSION DE SERVICE PUBLIC</t>
  </si>
  <si>
    <t>11709</t>
  </si>
  <si>
    <t>CORRUPTION PASSIVE : SOLLICITATION OU ACCEPTATION D'AVANTAGE PAR UN ELU PUBLIC</t>
  </si>
  <si>
    <t>11721</t>
  </si>
  <si>
    <t>CORRUPTION PASSIVE : SOLLICITATION OU ACCEPTATION D'AVANTAGE PAR UN MAGISTRAT OU JURE</t>
  </si>
  <si>
    <t>11729</t>
  </si>
  <si>
    <t>CORRUPTION PASSIVE : SOLLICITATION OU ACCEPTATION D'AVANTAGE PAR UN MAGISTRAT AU BENEFICE OU AU DETRIMENT D'UNE PERSONNE FAISANT L'OBJET DE POURSUITES CRIMINELLES</t>
  </si>
  <si>
    <t>25771</t>
  </si>
  <si>
    <t>CORRUPTION PASSIVE : SOLLICITATION OU ACCEPTATION D'AVANTAGE PAR UN AGENT PUBLIC D'UN ETAT ETRANGER OU D'UNE ORGANISATION INTERNATIONALE PUBLIQUE</t>
  </si>
  <si>
    <t>27421</t>
  </si>
  <si>
    <t>CORRUPTION PASSIVE : SOLLICITATION OU ACCEPTATION D'AVANTAGE PAR UN FONCTIONNAIRE AU GREFFE D'UNE JURIDICTION</t>
  </si>
  <si>
    <t>33901</t>
  </si>
  <si>
    <t>CORRUPTION PASSIVE COMMISE EN BANDE ORGANISEE : SOLLICITATION OU ACCEPTATION D'AVANTAGE PAR UNE PERSONNE CHARGEE DE MISSION DE SERVICE PUBLIC</t>
  </si>
  <si>
    <t>11716</t>
  </si>
  <si>
    <t>TRAFIC D'INFLUENCE ACTIF : PROPOSITION OU FOURNITURE D'AVANTAGE A UNE PERSONNE DEPOSITAIRE DE L'AUTORITE PUBLIQUE POUR QU'ELLE ABUSE DE SON INFLUENCE AUPRES D'UNE AUTORITE OU ADMINISTRATION PUBLIQUE</t>
  </si>
  <si>
    <t>2a. Trafic d'influence actif</t>
  </si>
  <si>
    <t>11717</t>
  </si>
  <si>
    <t>TRAFIC D'INFLUENCE ACTIF : PROPOSITION OU FOURNITURE D'AVANTAGE A UNE PERSONNE CHARGEE DE MISSION DE SERVICE PUBLIC POUR QU'ELLE ABUSE DE SON INFLUENCE AUPRES D'UNE AUTORITE OU ADMINISTRATION PUBLIQUE</t>
  </si>
  <si>
    <t>11718</t>
  </si>
  <si>
    <t>TRAFIC D'INFLUENCE ACTIF : PROPOSITION OU FOURNITURE D'AVANTAGE A UN ELU PUBLIC POUR QU'IL ABUSE DE SON INFLUENCE AUPRES D'UNE AUTORITE OU ADMINISTRATION PUBLIQUE</t>
  </si>
  <si>
    <t>1366</t>
  </si>
  <si>
    <t>TRAFIC D'INFLUENCE ACTIF : PROPOSITION OU FOURNITURE D'AVANTAGE A UN PARTICULIER POUR QU'IL ABUSE DE SON INFLUENCE AUPRES D'UNE AUTORITE OU ADMINISTRATION PUBLIQUE</t>
  </si>
  <si>
    <t>27424</t>
  </si>
  <si>
    <t>TRAFIC D'INFLUENCE ACTIF : PROPOSITION OU FOURNITURE D'AVANTAGE A UNE PERSONNE POUR QU'ELLE ABUSE DE SON INFLUENCE AUPRES DU PERSONNEL JUDICIAIRE NATIONAL</t>
  </si>
  <si>
    <t>11710</t>
  </si>
  <si>
    <t>TRAFIC D'INFLUENCE PASSIF : SOLLICITATION OU ACCEPTATION D'AVANTAGE PAR UNE PERSONNE DEPOSITAIRE DE L'AUTORITE PUBLIQUE POUR ABUSER DE SON INFLUENCE AUPRES D'UNE AUTORITE OU ADMINISTRATION PUBLIQUE</t>
  </si>
  <si>
    <t>2b. Trafic d'influence passif</t>
  </si>
  <si>
    <t>11711</t>
  </si>
  <si>
    <t>TRAFIC D'INFLUENCE PASSIF : SOLLICITATION OU ACCEPTATION D'AVANTAGE PAR UNE PERSONNE CHARGEE DE MISSION DE SERVICE PUBLIC POUR ABUSER DE SON INFLUENCE AUPRES D'UNE AUTORITE OU ADMINISTRATION PUBLIQUE</t>
  </si>
  <si>
    <t>11712</t>
  </si>
  <si>
    <t>TRAFIC D'INFLUENCE PASSIF : SOLLICITATION OU ACCEPTATION D'AVANTAGE PAR UN ELU PUBLIC POUR ABUSER DE SON INFLUENCE AUPRES D'UNE AUTORITE OU ADMINISTRATION PUBLIQUE</t>
  </si>
  <si>
    <t>1357</t>
  </si>
  <si>
    <t>TRAFIC D'INFLUENCE PASSIF : SOLLICITATION OU ACCEPTATION D'AVANTAGE PAR UN PARTICULIER POUR ABUSER DE SON INFLUENCE AUPRES D'UNE AUTORITE OU ADMINISTRATION PUBLIQUE</t>
  </si>
  <si>
    <t>27427</t>
  </si>
  <si>
    <t>TRAFIC D'INFLUENCE PASSIF : SOLLICITATION OU ACCEPTATION D'AVANTAGE PAR UNE PERSONNE POUR ABUSER DE SON INFLUENCE AUPRES D'UN AGENT PUBLIC D'UN ETAT ETRANGER OU D'UNE ORGANISATION INTERNATIONALE PUBLIQUE</t>
  </si>
  <si>
    <t>27429</t>
  </si>
  <si>
    <t>TRAFIC D'INFLUENCE PASSIF : SOLLICITATION OU ACCEPTATION D'AVANTAGE PAR UNE PERSONNE POUR ABUSER DE SON INFLUENCE AUPRES DU PERSONNEL JUDICIAIRE D'UNE COUR INTERNATIONALE</t>
  </si>
  <si>
    <t>12370</t>
  </si>
  <si>
    <t>ATTEINTE A LA LIBERTE D'ACCES OU A L'EGALITE DES CANDIDATS DANS LES MARCHES PUBLICS</t>
  </si>
  <si>
    <t>3. Favoritisme</t>
  </si>
  <si>
    <t>12221</t>
  </si>
  <si>
    <t>CONCUSSION PAR DEPOSITAIRE DE L'AUTORITE PUBLIQUE : EXONERATION INDUE DE DROIT, IMPOT OU TAXE</t>
  </si>
  <si>
    <t>4. Concussion</t>
  </si>
  <si>
    <t>Ommission</t>
  </si>
  <si>
    <t>12222</t>
  </si>
  <si>
    <t>CONCUSSION PAR CHARGE DE MISSION DE SERVICE PUBLIC : EXONERATION INDUE DE DROIT, IMPOT OU TAXE</t>
  </si>
  <si>
    <t>12219</t>
  </si>
  <si>
    <t>CONCUSSION PAR DEPOSITAIRE DE L'AUTORITE PUBLIQUE : PERCEPTION INDUE DE DROIT,IMPOT OU TAXE</t>
  </si>
  <si>
    <t>Perception indue</t>
  </si>
  <si>
    <t>12220</t>
  </si>
  <si>
    <t>CONCUSSION PAR CHARGE DE MISSION DE SERVICE PUBLIC : PERCEPTION INDUE DE DROIT, IMPOT OU TAXE</t>
  </si>
  <si>
    <t>10709</t>
  </si>
  <si>
    <t>PRISE DE PARTICIPATION PAR FONCTIONNAIRE OU AGENT D'ADMINISTRATION PUBLIQUE DANS UNE ENTREPRISE DONT IL ASSURAIT LA SURVEILLANCE OU LE CONTROLE</t>
  </si>
  <si>
    <t>5. Prise illégale d'intérêts</t>
  </si>
  <si>
    <t>10710</t>
  </si>
  <si>
    <t>PRISE DE PARTICIPATION PAR FONCTIONNAIRE OU AGENT D'ADMINISTRATION PUBLIQUE DANS UNE ENTREPRISE AVEC LAQUELLE IL CONTRACTAIT DANS LE CADRE DE SES FONCTIONS</t>
  </si>
  <si>
    <t>12282</t>
  </si>
  <si>
    <t>PRISE ILLEGALE D'INTERETS PAR DEPOSITAIRE DE L'AUTORITE PUBLIQUE DANS UNE AFFAIRE DONT IL ASSURE LE PAIEMENT OU LA LIQUIDATION</t>
  </si>
  <si>
    <t>12283</t>
  </si>
  <si>
    <t>PRISE ILLEGALE D'INTERETS PAR CHARGE DE MISSION DE SERVICE PUBLIC DANS UNE AFFAIRE DONT IL ASSURE LE PAIEMENT OU LA LIQUIDATION</t>
  </si>
  <si>
    <t>12285</t>
  </si>
  <si>
    <t>PRISE ILLEGALE D'INTERETS PAR DEPOSITAIRE DE L'AUTORITE PUBLIQUE DANS UNE AFFAIRE DONT IL ASSURE L'ADMINISTRATION OU LA SURVEILLANCE</t>
  </si>
  <si>
    <t>12286</t>
  </si>
  <si>
    <t>PRISE ILLEGALE D'INTERETS PAR CHARGE DE MISSION DE SERVICE PUBLIC DANS UNE AFFAIRE DONT IL ASSURE L'ADMINISTRATION OU LA SURVEILLANCE</t>
  </si>
  <si>
    <t>30153</t>
  </si>
  <si>
    <t>PRISE DE PARTICIPATION PAR UN TITULAIRE D'UNE FONCTION EXECUTIVE LOCALE DANS UNE ENTREPRISE DONT IL ASSURAIT LA SURVEILLANCE OU LE CONTROLE</t>
  </si>
  <si>
    <t>12284</t>
  </si>
  <si>
    <t>PRISE ILLEGALE D'INTERETS PAR UN ELU PUBLIC DANS UNE AFFAIRE DONT IL ASSURE LE PAIEMENT OU LA LIQUIDATION</t>
  </si>
  <si>
    <t>Commis par un élu</t>
  </si>
  <si>
    <t>12287</t>
  </si>
  <si>
    <t>PRISE ILLEGALE D'INTERETS PAR UN ELU PUBLIC DANS UNE AFFAIRE DONT IL ASSURE L'ADMINISTRATION OU LA SURVEILLANCE</t>
  </si>
  <si>
    <t>1435</t>
  </si>
  <si>
    <t>NEGLIGENCE DU DEPOSITAIRE AYANT PERMIS LA SOUSTRACTION, LE DETOURNEMENT OU LA DESTRUCTION DE BIENS D'UN DEPOT PUBLIC</t>
  </si>
  <si>
    <t>6. Détournements de biens d'un dépôt public</t>
  </si>
  <si>
    <t>Par négligence</t>
  </si>
  <si>
    <t>12288</t>
  </si>
  <si>
    <t>SOUSTRACTION, DETOURNEMENT OU DESTRUCTION DE BIENS D'UN DEPOT PUBLIC</t>
  </si>
  <si>
    <t>Volontaire</t>
  </si>
  <si>
    <t>12289</t>
  </si>
  <si>
    <t>SOUSTRACTION, DETOURNEMENT OU DESTRUCTION DE BIENS D'UN DEPOT PUBLIC PAR LE DEPOSITAIRE OU UN DE SES SUBORDONNES</t>
  </si>
  <si>
    <t>22721</t>
  </si>
  <si>
    <t>RECEL DE BIEN PROVENANT DE CONCUSSION PAR PERCEPTION INDUE DE DROIT, IMPOT OU TAXE PAR DEPOSITAIRE DE L'AUTORITE PUBLIQUE</t>
  </si>
  <si>
    <t>7. Recel</t>
  </si>
  <si>
    <t>22723</t>
  </si>
  <si>
    <t>RECEL DE BIEN PROVENANT DE CONCUSSION PAR EXONERATION INDUE DE DROIT, IMPOT OU TAXE PAR DEPOSITAIRE DE L'AUTORITE PUBLIQUE</t>
  </si>
  <si>
    <t>22724</t>
  </si>
  <si>
    <t>RECEL DE BIEN PROVENANT DE CONCUSSION PAR EXONERATION INDUE DE DROIT, IMPOT OU TAXE PAR CHARGE DE MISSION DE SERVICE PUBLIC</t>
  </si>
  <si>
    <t>22062</t>
  </si>
  <si>
    <t>RECEL DE BIEN PROVENANT DE CORRUPTION PASSIVE PAR SOLLICITATION OU ACCEPTATION D'AVANTAGE PAR UNE PERSONNE CHARGEE DE MISSION DE SERVICE PUBLIC</t>
  </si>
  <si>
    <t>22063</t>
  </si>
  <si>
    <t>RECEL DE BIEN PROVENANT DE CORRUPTION ACTIVE PAR PROPOSITION OU FOURNITURE D'AVANTAGE A UNE PERSONNE CHARGEE DE MISSION DE SERVICE PUBLIC</t>
  </si>
  <si>
    <t>22702</t>
  </si>
  <si>
    <t>RECEL DE BIEN PROVENANT DE CORRUPTION ACTIVE PAR PROPOSITION OU FOURNITURE D'AVANTAGE A UNE PERSONNE DEPOSITAIRE DE L'AUTORITE PUBLIQUE</t>
  </si>
  <si>
    <t>22716</t>
  </si>
  <si>
    <t>RECEL DE BIEN PROVENANT DE CORRUPTION PASSIVE PAR SOLLICITATION OU ACCEPTATION D'AVANTAGE PAR UNE PERSONNE DEPOSITAIRE DE L'AUTORITE PUBLIQUE</t>
  </si>
  <si>
    <t>22717</t>
  </si>
  <si>
    <t>RECEL DE BIEN PROVENANT DE CORRUPTION PASSIVE PAR SOLLICITATION OU ACCEPTATION D'AVANTAGE PAR UN ELU PUBLIC</t>
  </si>
  <si>
    <t>22048</t>
  </si>
  <si>
    <t>RECEL DE BIEN PROVENANT DE SOUSTRACTION, DETOURNEMENT OU DESTRUCTION DE BIENS D'UN DEPOT PUBLIC PAR LE DEPOSITAIRE OU UN DE SES SUBORDONNES</t>
  </si>
  <si>
    <t>22264</t>
  </si>
  <si>
    <t>RECEL DE BIEN PROVENANT DE SOUSTRACTION, DETOURNEMENT OU DESTRUCTION DE BIENS D'UN DEPOT PUBLIC</t>
  </si>
  <si>
    <t>22457</t>
  </si>
  <si>
    <t>RECEL, PAR PERSONNE MORALE, DE BIENS PROVENANT DE SOUSTRACTION, DETOURNEMENT OU DESTRUCTION DE BIENS D'UN DEPOT PUBLIC</t>
  </si>
  <si>
    <t>22713</t>
  </si>
  <si>
    <t>RECEL DE BIEN PROVENANT DE NEGLIGENCE DU DEPOSITAIRE AYANT PERMIS LA SOUSTRACTION, LE DETOURNEMENT OU LA DESTRUCTION DE BIENS D'UN DEPOT PUBLIC</t>
  </si>
  <si>
    <t>22731</t>
  </si>
  <si>
    <t>RECEL DE BIEN PROVENANT D'ATTEINTE A LA LIBERTE D'ACCES OU A L'EGALITE DES CANDIDATS DANS LES MARCHES PUBLICS</t>
  </si>
  <si>
    <t>22725</t>
  </si>
  <si>
    <t>RECEL DE BIEN PROVENANT DE PRISE ILLEGALE D'INTERETS PAR DEPOSITAIRE DE L'AUTORITE DANS UNE AFFAIRE DONT IL ASSURE LE PAIEMENT OU LA LIQUIDATION</t>
  </si>
  <si>
    <t>Prise illégale d'interêt</t>
  </si>
  <si>
    <t>22726</t>
  </si>
  <si>
    <t>RECEL DE BIEN PROVENANT DE PRISE ILLEGALE D'INTERETS PAR UN CHARGE DE MISSION DE SERVICE PUBLIC DANS UNE AFFAIRE DONT IL ASSURE LE PAIEMENT OU LA LIQUIDATION</t>
  </si>
  <si>
    <t>22727</t>
  </si>
  <si>
    <t>RECEL DE BIEN PROVENANT DE PRISE ILLEGALE D'INTERETS PAR UN ELU PUBLIC DANS UNE AFFAIRE DONT IL ASSURE LE PAIEMENT OU LA LIQUIDATION</t>
  </si>
  <si>
    <t>22728</t>
  </si>
  <si>
    <t>RECEL DE BIEN PROVENANT DE PRISE ILLEGALE D'INTERETS PAR UN DEPOSITAIRE DE L'AUTORITE DANS UNE AFFAIRE QU'IL ADMINISTRE OU QU'IL SURVEILLE</t>
  </si>
  <si>
    <t>22729</t>
  </si>
  <si>
    <t>RECEL DE BIEN PROVENANT DE PRISE ILLEGALE D'INTERETS PAR UN CHARGE DE MISSION DE SERVICE PUBLIC DANS UNE AFFAIRE QU'IL ADMINISTRE OU QU'IL SURVEILLE</t>
  </si>
  <si>
    <t>22730</t>
  </si>
  <si>
    <t>RECEL DE BIEN PROVENANT DE PRISE ILLEGALE D'INTERETS D'UN ELU PUBLIC DANS UNE AFFAIRE QU'IL ADMINISTRE OU QU'IL SURVEILLE</t>
  </si>
  <si>
    <t>22700</t>
  </si>
  <si>
    <t>RECEL DE BIEN PROVENANT D'UN TRAFIC D'INFLUENCE PASSIF PAR UN PARTICULIER (ACCEPTATION OU SOLLICITATION D'AVANTAGE)</t>
  </si>
  <si>
    <t>22718</t>
  </si>
  <si>
    <t>RECEL DE BIEN PROVENANT DE TRAFIC D'INFLUENCE PASSIF PAR SOLLICITATION OU ACCEPTATION D'AVANTAGE PAR UNE PERSONNE DEPOSITAIRE DE L'AUTORITE PUBLIQUE</t>
  </si>
  <si>
    <t>22719</t>
  </si>
  <si>
    <t>RECEL DE BIEN PROVENANT DE TRAFIC D'INFLUENCE PASSIF PAR SOLLICITATION OU ACCEPTATION D'AVANTAGE PAR UNE PERSONNE CHARGEE DE MISSION DE SERVICE PUBLIC</t>
  </si>
  <si>
    <t>31137</t>
  </si>
  <si>
    <t>BLANCHIMENT : CONCOURS A UNE OPERATION DE PLACEMENT, DISSIMULATION OU CONVERSION DU PRODUIT D'UNE CORRUPTION D'AGENT PUBLIC D'UN ETAT ETRANGER OU D'UNE ORGANISATION INTERNATIONALE PUBLIQUE</t>
  </si>
  <si>
    <t>8. Blanchiment</t>
  </si>
  <si>
    <t>32566</t>
  </si>
  <si>
    <t>BLANCHIMENT : CONCOURS A UNE OPERATION DE PLACEMENT, DISSIMULATION OU CONVERSION DU PRODUIT D'UNE SOUSTRACTION OU D'UN DETOURNEMENT DE BIENS D'UN DEPOT PUBLIC</t>
  </si>
  <si>
    <t>Figure 8 : Sexe et âge des victimes d’atteinte à la probité</t>
  </si>
  <si>
    <t>Figure 11 : Sexe et âge des mis en cause pour des atteintes à la probité</t>
  </si>
  <si>
    <t>Figure 13 : Sexe et âge des victimes et des mis en cause d'atteinte à la probité dans les COM</t>
  </si>
  <si>
    <r>
      <t>Champ</t>
    </r>
    <r>
      <rPr>
        <sz val="9"/>
        <color theme="1"/>
        <rFont val="Calibri"/>
        <family val="2"/>
        <scheme val="minor"/>
      </rPr>
      <t> : France, procédures clôturées sur la période 2016-2023</t>
    </r>
  </si>
  <si>
    <t>Figure 1. Évolution du nombre d’infractions d’atteinte à la probité entre 2016 et 2023</t>
  </si>
  <si>
    <r>
      <rPr>
        <b/>
        <sz val="9"/>
        <color theme="1"/>
        <rFont val="Calibri"/>
        <family val="2"/>
        <scheme val="minor"/>
      </rPr>
      <t>Lecture</t>
    </r>
    <r>
      <rPr>
        <sz val="9"/>
        <color theme="1"/>
        <rFont val="Calibri"/>
        <family val="2"/>
        <scheme val="minor"/>
      </rPr>
      <t> : 17 % des infractions connexes enregistrées dans les procédures clôturées entre 2016 et 2023 concernent des atteintes à l’ordre public et à l’autorité de l’État. Parmi ces dernières, 27 % sont des atteintes à l’autorité de la justice.</t>
    </r>
  </si>
  <si>
    <r>
      <rPr>
        <b/>
        <sz val="9"/>
        <color theme="1"/>
        <rFont val="Calibri"/>
        <family val="2"/>
        <scheme val="minor"/>
      </rPr>
      <t>Champ</t>
    </r>
    <r>
      <rPr>
        <sz val="9"/>
        <color theme="1"/>
        <rFont val="Calibri"/>
        <family val="2"/>
        <scheme val="minor"/>
      </rPr>
      <t> : France, procédures clôturées sur la période 2016-2023</t>
    </r>
  </si>
  <si>
    <t>Figure 4 : Nombre moyen d’infractions d’atteintes à la probité par an pour 100 000 habitants entre 2016 et 2023, par taille d’unité urbaine</t>
  </si>
  <si>
    <r>
      <rPr>
        <b/>
        <sz val="9"/>
        <color theme="1"/>
        <rFont val="Calibri"/>
        <family val="2"/>
        <scheme val="minor"/>
      </rPr>
      <t>Lecture</t>
    </r>
    <r>
      <rPr>
        <sz val="9"/>
        <color theme="1"/>
        <rFont val="Calibri"/>
        <family val="2"/>
        <scheme val="minor"/>
      </rPr>
      <t> : Dans les communes de 20 000 à 49999 habitants en moyenne annuelle, 1,2 infraction pour 100 000 habitants a été enregistrée par les forces de sécurité dans les procédures clôturées entre 2016 et 2023, alors que pour la France métropolitaine ce taux s’élève à 1,0 infraction pour 100 000 habitants.</t>
    </r>
  </si>
  <si>
    <t>Figure 5 : Répartition par groupes d’infractions d’atteinte à la probité entre 2016 et 2023</t>
  </si>
  <si>
    <r>
      <rPr>
        <b/>
        <sz val="9"/>
        <color theme="1"/>
        <rFont val="Calibri"/>
        <family val="2"/>
        <scheme val="minor"/>
      </rPr>
      <t>Lecture</t>
    </r>
    <r>
      <rPr>
        <sz val="9"/>
        <color theme="1"/>
        <rFont val="Calibri"/>
        <family val="2"/>
        <scheme val="minor"/>
      </rPr>
      <t> : Dans les procédures clôturées entre 2016 et 2023, 29 % des infractions d’atteinte à la probité enregistrées par la police où la gendarmerie sont des infractions de corruption dont 12 % de corruption passive.</t>
    </r>
  </si>
  <si>
    <t>Figure 7 : Profil des victimes d'infractions d’atteinte à la probité</t>
  </si>
  <si>
    <t>Type de victime</t>
  </si>
  <si>
    <t>Victimes pour atteintes à la probité 2016-2023</t>
  </si>
  <si>
    <t>victimes pour
atteintes à la probité 2016-2023</t>
  </si>
  <si>
    <r>
      <rPr>
        <b/>
        <sz val="9"/>
        <color theme="1"/>
        <rFont val="Calibri"/>
        <family val="2"/>
        <scheme val="minor"/>
      </rPr>
      <t>Lecture</t>
    </r>
    <r>
      <rPr>
        <sz val="9"/>
        <color theme="1"/>
        <rFont val="Calibri"/>
        <family val="2"/>
        <scheme val="minor"/>
      </rPr>
      <t> : Dans les procédures clôturées entre 2016 et 2023, 74 % de celles ouvertes pour des faits de détournements de fonds publics comportent au moins une victime.</t>
    </r>
  </si>
  <si>
    <r>
      <t>Note </t>
    </r>
    <r>
      <rPr>
        <sz val="9"/>
        <color theme="1"/>
        <rFont val="Calibri"/>
        <family val="2"/>
        <scheme val="minor"/>
      </rPr>
      <t>: Un même mis en cause pourra être comptabilisé autant de fois qu’il appartient à différents groupes d’infractions. Le total des mis en cause est donc différent du total des mis en cause par groupe d’infractions.</t>
    </r>
  </si>
  <si>
    <r>
      <t>Lecture</t>
    </r>
    <r>
      <rPr>
        <sz val="9"/>
        <color theme="1"/>
        <rFont val="Calibri"/>
        <family val="2"/>
        <scheme val="minor"/>
      </rPr>
      <t> : Selon les enregistrements effectués par la police et la gendarmerie, les personnes morales représentent 5 % des mis en cause pour des infractions d'atteinte à la probité et  9 % des mis en cause pour des infractions de favoritisme.</t>
    </r>
  </si>
  <si>
    <t>Mis en cause pour atteintes à la probité 2016-2023</t>
  </si>
  <si>
    <t>Ensemble des mis en cause 2016-2023</t>
  </si>
  <si>
    <r>
      <rPr>
        <b/>
        <sz val="9"/>
        <color theme="1"/>
        <rFont val="Calibri"/>
        <family val="2"/>
        <scheme val="minor"/>
      </rPr>
      <t>Lecture</t>
    </r>
    <r>
      <rPr>
        <sz val="9"/>
        <color theme="1"/>
        <rFont val="Calibri"/>
        <family val="2"/>
        <scheme val="minor"/>
      </rPr>
      <t> : 78 % des mis en cause pour des atteintes à la probité sont des hommes alors qu’ils ne représentent que 48 % de la population française. Dans les procédures clôturées entre 2016 et 2023, 26 % des mis en cause pour des atteintes à la probité ont entre 45 et 54 ans alors que cette tranche d'âge ne représente que 10 % pour l’ensemble des crimes et délits et que les 45-54 ans représentent 13 % de la population française.</t>
    </r>
  </si>
  <si>
    <t>Ensemble des victimes 2016-2023</t>
  </si>
  <si>
    <t>Ensemble des
victimes 2016-2023</t>
  </si>
  <si>
    <r>
      <rPr>
        <b/>
        <sz val="9"/>
        <color theme="1"/>
        <rFont val="Calibri"/>
        <family val="2"/>
        <scheme val="minor"/>
      </rPr>
      <t>Champ</t>
    </r>
    <r>
      <rPr>
        <sz val="9.5"/>
        <color theme="1"/>
        <rFont val="Calibri"/>
        <family val="2"/>
        <scheme val="minor"/>
      </rPr>
      <t> : Collectivités d’outre-mer, procédures clôturées sur la période 2016-2023</t>
    </r>
  </si>
  <si>
    <t>Figure 12 : Répartition des infractions par groupe et infractions connexes des atteintes à la probité entre 2016 et 2023 dans les COM</t>
  </si>
  <si>
    <r>
      <rPr>
        <b/>
        <sz val="9"/>
        <color theme="1"/>
        <rFont val="Calibri"/>
        <family val="2"/>
        <scheme val="minor"/>
      </rPr>
      <t>Lecture</t>
    </r>
    <r>
      <rPr>
        <sz val="9"/>
        <color theme="1"/>
        <rFont val="Calibri"/>
        <family val="2"/>
        <scheme val="minor"/>
      </rPr>
      <t> : Dans les procédures clôturées entre 2016 et 2023, 35 % des infractions pour des atteintes à la probité enregistrées par la police où la gendarmerie concernent des détournements de fonds publics. 66 % des infractions connexes sont des actes relevant de la fraude ou de la tromperie.</t>
    </r>
  </si>
  <si>
    <r>
      <t>Champ</t>
    </r>
    <r>
      <rPr>
        <sz val="9.5"/>
        <color theme="1"/>
        <rFont val="Calibri"/>
        <family val="2"/>
        <scheme val="minor"/>
      </rPr>
      <t> : Collectivités d’Outre-Mer, procédures clôturées sur la période 2016-2023</t>
    </r>
  </si>
  <si>
    <t>Figure 6 : Analyse par groupe d’infraction d’atteinte à la probité entre 2016 et 2023</t>
  </si>
  <si>
    <r>
      <rPr>
        <b/>
        <sz val="9"/>
        <color theme="1"/>
        <rFont val="Calibri"/>
        <family val="2"/>
        <scheme val="minor"/>
      </rPr>
      <t>Lecture</t>
    </r>
    <r>
      <rPr>
        <sz val="9"/>
        <color theme="1"/>
        <rFont val="Calibri"/>
        <family val="2"/>
        <scheme val="minor"/>
      </rPr>
      <t> : Parmi les infractions enregistrées par la police et la gendarmerie dans les procédures clôturées entre 2016 et 2023, 97 % des détournements de fonds publics sont volontaires.</t>
    </r>
  </si>
  <si>
    <r>
      <t>Source</t>
    </r>
    <r>
      <rPr>
        <i/>
        <sz val="9"/>
        <color theme="1"/>
        <rFont val="Calibri"/>
        <family val="2"/>
        <scheme val="minor"/>
      </rPr>
      <t xml:space="preserve"> : SSMSI, base statistique des infractions enregistrées ou élucidées par la police et la gendarmerie de 2016 à 2023</t>
    </r>
  </si>
  <si>
    <r>
      <rPr>
        <b/>
        <i/>
        <sz val="9"/>
        <color theme="1"/>
        <rFont val="Calibri"/>
        <family val="2"/>
        <scheme val="minor"/>
      </rPr>
      <t>Source</t>
    </r>
    <r>
      <rPr>
        <i/>
        <sz val="9"/>
        <color theme="1"/>
        <rFont val="Calibri"/>
        <family val="2"/>
        <scheme val="minor"/>
      </rPr>
      <t xml:space="preserve"> : SSMSI, base statistique des infractions enregistrées ou élucidées par la police et la gendarmerie de 2016 à 2023</t>
    </r>
  </si>
  <si>
    <r>
      <rPr>
        <b/>
        <i/>
        <sz val="9"/>
        <color theme="1"/>
        <rFont val="Calibri"/>
        <family val="2"/>
        <scheme val="minor"/>
      </rPr>
      <t>Source</t>
    </r>
    <r>
      <rPr>
        <i/>
        <sz val="9"/>
        <color theme="1"/>
        <rFont val="Calibri"/>
        <family val="2"/>
        <scheme val="minor"/>
      </rPr>
      <t> : SSMSI, base statistique des infractions enregistrées ou élucidées par la police et la gendarmerie de 2016 à 2023</t>
    </r>
  </si>
  <si>
    <r>
      <rPr>
        <b/>
        <i/>
        <sz val="9"/>
        <color theme="1"/>
        <rFont val="Calibri"/>
        <family val="2"/>
        <scheme val="minor"/>
      </rPr>
      <t>Source </t>
    </r>
    <r>
      <rPr>
        <i/>
        <sz val="9"/>
        <color theme="1"/>
        <rFont val="Calibri"/>
        <family val="2"/>
        <scheme val="minor"/>
      </rPr>
      <t>: SSMSI, base statistique des infractions enregistrées ou élucidées par la police et la gendarmerie de 2016 à 2023</t>
    </r>
  </si>
  <si>
    <r>
      <t>Source</t>
    </r>
    <r>
      <rPr>
        <i/>
        <sz val="9"/>
        <color theme="1"/>
        <rFont val="Calibri"/>
        <family val="2"/>
        <scheme val="minor"/>
      </rPr>
      <t> : SSMSI, base statistique des victimes de crimes et délits enregistrés ou élucidés par la police et la gendarmerie de 2016 à 2023</t>
    </r>
  </si>
  <si>
    <t>Sources : SSMSI, base statistique des victimes de crimes et délits enregistrés ou élucidés par la police et la gendarmerie de 2016 à 2023 ; Insee, estimations de la population 2021</t>
  </si>
  <si>
    <r>
      <rPr>
        <b/>
        <i/>
        <sz val="9"/>
        <color theme="1"/>
        <rFont val="Calibri"/>
        <family val="2"/>
        <scheme val="minor"/>
      </rPr>
      <t>Source</t>
    </r>
    <r>
      <rPr>
        <i/>
        <sz val="9"/>
        <color theme="1"/>
        <rFont val="Calibri"/>
        <family val="2"/>
        <scheme val="minor"/>
      </rPr>
      <t> : SSMSI, base statistique des victimes de crimes et délits enregistrés ou élucidés par la police et la gendarmerie de 2016 à 2023</t>
    </r>
  </si>
  <si>
    <r>
      <t>Source</t>
    </r>
    <r>
      <rPr>
        <i/>
        <sz val="9"/>
        <color theme="1"/>
        <rFont val="Calibri"/>
        <family val="2"/>
        <scheme val="minor"/>
      </rPr>
      <t> : SSMSI, base statistique des mis en cause pour crimes et délits enregistrés ou élucidés par la police et la gendarmerie de 2016 à 2023</t>
    </r>
  </si>
  <si>
    <r>
      <t>Source </t>
    </r>
    <r>
      <rPr>
        <i/>
        <sz val="9"/>
        <color theme="1"/>
        <rFont val="Calibri"/>
        <family val="2"/>
        <scheme val="minor"/>
      </rPr>
      <t>: SSMSI, base statistique des mis en cause pour crimes et délits enregistrés par la police et la gendarmerie de 2016 à 2023</t>
    </r>
  </si>
  <si>
    <r>
      <t>Source</t>
    </r>
    <r>
      <rPr>
        <i/>
        <sz val="9"/>
        <color theme="1"/>
        <rFont val="Calibri"/>
        <family val="2"/>
        <scheme val="minor"/>
      </rPr>
      <t> : SSMSI, base statistique des infractions enregistrées ou élucidées par la police et la gendarmerie de 2016 à 2023</t>
    </r>
  </si>
  <si>
    <r>
      <t>Sources</t>
    </r>
    <r>
      <rPr>
        <i/>
        <sz val="9.5"/>
        <color theme="1"/>
        <rFont val="Calibri"/>
        <family val="2"/>
        <scheme val="minor"/>
      </rPr>
      <t> : SSMSI,  base statistiques des victimes et des mis en cause pour crimes et délits enregistrés par la police et la gendarmerie de 2016 à 2023 ; Insee, recensement de la population 2019 pour Saint-Pierre-et-Miquelon, Saint-Barthélemy et Saint-Martin ; ISPF, recensement de la population et état civil pour la Polynésie-Française ; STSEE, recensement de la population 2018 pour Wallis-et-Futuna ; Insee, état civil pour la Nouvelle-Calédonie</t>
    </r>
  </si>
  <si>
    <r>
      <t>Lecture</t>
    </r>
    <r>
      <rPr>
        <sz val="9"/>
        <color theme="1"/>
        <rFont val="Calibri"/>
        <family val="2"/>
        <scheme val="minor"/>
      </rPr>
      <t> : 71 % des victimes d’atteinte à la probité sont des hommes alors qu’ils ne représentent que 50 % de la population des COM. Dans les procédures clôturées entre 2016 et 2023, 35 % des victimes ont entre 45 et 54 ans alors que cette tranche d’âge ne représente que 18 % pour l’ensemble des crimes et délits. Les 45-54 ans représentent 14 % de la population des COM.</t>
    </r>
  </si>
  <si>
    <r>
      <rPr>
        <b/>
        <sz val="9"/>
        <color theme="1"/>
        <rFont val="Calibri"/>
        <family val="2"/>
        <scheme val="minor"/>
      </rPr>
      <t>Lecture</t>
    </r>
    <r>
      <rPr>
        <sz val="9"/>
        <color theme="1"/>
        <rFont val="Calibri"/>
        <family val="2"/>
        <scheme val="minor"/>
      </rPr>
      <t> : 72 % des victimes d’atteinte à la probité sont des hommes alors qu’ils ne représentent que 48 % de la population française. Dans les procédures clôturées entre 2016 et 2023, 23 % des victimes ont entre 45 et 54 ans alors que cette tranche d'âge ne représente que 16 % dans l’ensemble des crimes et délits. Les 45-54 ans représentent 13 % de la population française.</t>
    </r>
  </si>
  <si>
    <t>Figure 2 : Nombre moyen d’infractions d’atteinte à la probité par an  pour 100 000 habitants entre 2016 et 2023</t>
  </si>
  <si>
    <r>
      <t>Lecture</t>
    </r>
    <r>
      <rPr>
        <sz val="9"/>
        <color theme="1"/>
        <rFont val="Calibri"/>
        <family val="2"/>
        <scheme val="minor"/>
      </rPr>
      <t> : Dans les procédures clôturées en 2020, 701 infractions pour des atteintes à la probité ont été enregistrées par la police ou la gendarmerie. Parmi ces dernières, 193 étaient liées à de la corruption.</t>
    </r>
  </si>
  <si>
    <t>CORRUPTION PASSIVE : SOLLICITATION OU ACCEPTATION D'AVANTAGE PAR UN MEDIATEUR OU CONCILIATEUR</t>
  </si>
  <si>
    <t>PERCEPTION D'ARGENT PAR UN INTERMEDIAIRE CHARGE D'OBTENIR UN DELAI DE PAIEMENT POUR UN DEBITEUR</t>
  </si>
  <si>
    <t>RECEL DE BIEN PROVENANT DE TRAFIC D'INFLUENCE PASSIF PAR SOLLICITATION OU ACCEPTATION D'AVANTAGE PAR UN ELU PUBLIC</t>
  </si>
  <si>
    <t>RECEL DE BIEN PROVENANT DE CONCUSSION PAR PERCEPTION INDUE DE DROIT, IMPOT OU TAXE PAR CHARGE DE MISSION DE SERVICE PUBLIC</t>
  </si>
  <si>
    <t>TRAFIC D'INFLUENCE PASSIF : SOLLICITATION OU ACCEPTATION D'AVANTAGE PAR UNE PERSONNE POUR ABUSER DE SON INFLUENCE AUPRES DU PERSONNEL JUDICIAIRE NATIONAL</t>
  </si>
  <si>
    <t>TRAFIC D'INFLUENCE ACTIF : PROPOSITION OU FOURNITURE D'AVANTAGE A UNE PERSONNE POUR QU'ELLE ABUSE DE SON INFLUENCE AUPRES D'UN AGENT PUBLIC D'UN ETAT ETRANGER OU D'UNE ORGANISATION INTERNATIONALE PUBLIQUE</t>
  </si>
  <si>
    <t>PERCEPTION NON AUTORISEE, PAR UN MEMBRE D'UNE PROFESSION DE SANTE, D'AVANTAGES PROCURES PAR UNE PERSONNE PRODUISANT OU COMMERCIALISANT DES PRODUITS OU PRESTATIONS DE SANTE</t>
  </si>
  <si>
    <t>PROPOSITION OU FOURNITURE NON AUTORISEE D'AVANTAGES A UN MEMBRE D'UNE PROFESSION DE SANTE, PAR UNE PERSONNE ASSURANT UNE PRESTATION DE SANTE</t>
  </si>
  <si>
    <t>SOUSTRACTION, DETOURNEMENT OU DESTRUCTION DE BIENS D'UN DEPOT PUBLIC PAR LE DEPOSITAIRE OU UN DE SES SUBORDONNES COMMIS EN BANDE ORGANISEE</t>
  </si>
  <si>
    <t>CORRUPTION PASSIVE COMMISE EN BANDE ORGANISEE : SOLLICITATION OU ACCEPTATION D'AVANTAGE PAR UN ELU PUBLIC</t>
  </si>
  <si>
    <t>CORRUPTION ACTIVE COMMISE EN BANDE ORGANISEE : PROPOSITION OU FOURNITURE D'AVANTAGE A UNE PERSONNE CHARGEE DE MISSION DE SERVICE PUBLIC</t>
  </si>
  <si>
    <t>PRISE ILLEGALE D'INTERETS PAR UNE PERSONNE EXERCANT UNE FONCTION JURIDICTIONNELLE DANS UNE ENTREPRISE OU UNE OPERATION A L'EGARD DE LAQUELLE ELLE DOIT PRENDRE UNE DECISION JUDICIAIRE OU JURIDICTIONNELLE</t>
  </si>
  <si>
    <t>moins de 1,6 infraction</t>
  </si>
  <si>
    <t>de 1,6 à moins de 4,9 infractions</t>
  </si>
  <si>
    <t>plus de 4,9 infractions</t>
  </si>
  <si>
    <r>
      <t>Lecture </t>
    </r>
    <r>
      <rPr>
        <sz val="9"/>
        <color theme="1"/>
        <rFont val="Calibri"/>
        <family val="2"/>
        <scheme val="minor"/>
      </rPr>
      <t>: Le département du Var (83) est affecté à la classe des départements ayant, en moyenne par an entre 2016 et 2023, entre 1,6 et 4,9 infractions d’atteinte à la probité pour 100 000 habitants.</t>
    </r>
  </si>
  <si>
    <r>
      <t>Sources</t>
    </r>
    <r>
      <rPr>
        <i/>
        <sz val="9"/>
        <color theme="1"/>
        <rFont val="Calibri"/>
        <family val="2"/>
        <scheme val="minor"/>
      </rPr>
      <t xml:space="preserve"> : SSMSI, base statistique des infractions enregistrées ou élucidées par la police et la gendarmerie de 2016 à 2023 ; Insee, recensement de la population 2020</t>
    </r>
  </si>
  <si>
    <r>
      <t>Champ</t>
    </r>
    <r>
      <rPr>
        <sz val="9"/>
        <color theme="1"/>
        <rFont val="Calibri"/>
        <family val="2"/>
        <scheme val="minor"/>
      </rPr>
      <t> : France et collectovités d'outre-mer, procédures clôturées sur la période 2016-2023</t>
    </r>
  </si>
  <si>
    <t>Figure 3 : Part des infractions connexes dans les procédures d’atteinte à la probité</t>
  </si>
  <si>
    <t>Tableau complément : Classement des natures d'infraction par groupe et sous groupe d’infraction d’atteinte à la probité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</si>
</sst>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€_-;\-* #,##0.00\ _€_-;_-* &quot;-&quot;??\ _€_-;_-@_-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Arial"/>
      <family val="2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0"/>
      <color theme="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0.5"/>
      <color theme="1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334F9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 tint="-4.9989318521683403E-2"/>
      </bottom>
      <diagonal/>
    </border>
    <border>
      <left/>
      <right style="thin">
        <color theme="0"/>
      </right>
      <top/>
      <bottom style="thin">
        <color theme="0" tint="-4.9989318521683403E-2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18" fillId="0" borderId="0"/>
    <xf numFmtId="9" fontId="20" fillId="0" borderId="0" applyFont="0" applyFill="0" applyBorder="0" applyAlignment="0" applyProtection="0"/>
  </cellStyleXfs>
  <cellXfs count="145">
    <xf numFmtId="0" fontId="0" fillId="0" borderId="0" xfId="0"/>
    <xf numFmtId="0" fontId="0" fillId="0" borderId="0" xfId="0"/>
    <xf numFmtId="9" fontId="0" fillId="0" borderId="0" xfId="1" applyFont="1"/>
    <xf numFmtId="0" fontId="3" fillId="0" borderId="0" xfId="0" applyFont="1"/>
    <xf numFmtId="0" fontId="5" fillId="0" borderId="0" xfId="0" applyFont="1"/>
    <xf numFmtId="0" fontId="9" fillId="0" borderId="0" xfId="0" applyFont="1"/>
    <xf numFmtId="0" fontId="10" fillId="0" borderId="0" xfId="0" applyFont="1"/>
    <xf numFmtId="0" fontId="0" fillId="0" borderId="0" xfId="0" applyAlignment="1"/>
    <xf numFmtId="0" fontId="11" fillId="0" borderId="0" xfId="0" applyFont="1"/>
    <xf numFmtId="0" fontId="6" fillId="2" borderId="0" xfId="0" applyFont="1" applyFill="1" applyAlignment="1">
      <alignment wrapText="1"/>
    </xf>
    <xf numFmtId="0" fontId="6" fillId="2" borderId="0" xfId="0" applyFont="1" applyFill="1" applyAlignment="1">
      <alignment horizontal="center" wrapText="1"/>
    </xf>
    <xf numFmtId="3" fontId="5" fillId="0" borderId="0" xfId="0" applyNumberFormat="1" applyFont="1"/>
    <xf numFmtId="0" fontId="11" fillId="6" borderId="0" xfId="0" applyFont="1" applyFill="1"/>
    <xf numFmtId="3" fontId="11" fillId="6" borderId="0" xfId="0" applyNumberFormat="1" applyFont="1" applyFill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65" fontId="0" fillId="0" borderId="0" xfId="0" applyNumberFormat="1"/>
    <xf numFmtId="0" fontId="6" fillId="2" borderId="0" xfId="0" applyFont="1" applyFill="1" applyAlignment="1">
      <alignment horizontal="center" vertical="center" wrapText="1"/>
    </xf>
    <xf numFmtId="0" fontId="11" fillId="3" borderId="0" xfId="0" applyFont="1" applyFill="1"/>
    <xf numFmtId="0" fontId="5" fillId="3" borderId="0" xfId="0" applyFont="1" applyFill="1"/>
    <xf numFmtId="0" fontId="6" fillId="2" borderId="0" xfId="0" applyFont="1" applyFill="1" applyAlignment="1">
      <alignment horizontal="center" vertical="center"/>
    </xf>
    <xf numFmtId="0" fontId="5" fillId="0" borderId="0" xfId="0" applyFont="1" applyAlignment="1">
      <alignment wrapText="1"/>
    </xf>
    <xf numFmtId="165" fontId="5" fillId="0" borderId="0" xfId="0" applyNumberFormat="1" applyFont="1" applyAlignment="1">
      <alignment horizontal="center" vertical="center"/>
    </xf>
    <xf numFmtId="0" fontId="5" fillId="3" borderId="0" xfId="0" applyFont="1" applyFill="1" applyAlignment="1">
      <alignment wrapText="1"/>
    </xf>
    <xf numFmtId="165" fontId="5" fillId="3" borderId="0" xfId="0" applyNumberFormat="1" applyFont="1" applyFill="1" applyAlignment="1">
      <alignment horizontal="center" vertical="center"/>
    </xf>
    <xf numFmtId="165" fontId="11" fillId="3" borderId="0" xfId="0" applyNumberFormat="1" applyFont="1" applyFill="1" applyAlignment="1">
      <alignment horizontal="center" vertical="center"/>
    </xf>
    <xf numFmtId="9" fontId="5" fillId="0" borderId="0" xfId="1" applyFont="1"/>
    <xf numFmtId="0" fontId="13" fillId="0" borderId="0" xfId="0" applyFont="1"/>
    <xf numFmtId="9" fontId="7" fillId="0" borderId="0" xfId="1" applyFont="1"/>
    <xf numFmtId="0" fontId="7" fillId="0" borderId="0" xfId="0" applyFont="1" applyAlignment="1">
      <alignment horizontal="left" indent="3"/>
    </xf>
    <xf numFmtId="9" fontId="5" fillId="3" borderId="0" xfId="1" applyFont="1" applyFill="1"/>
    <xf numFmtId="0" fontId="4" fillId="0" borderId="0" xfId="0" applyFont="1"/>
    <xf numFmtId="9" fontId="4" fillId="0" borderId="0" xfId="1" applyFont="1"/>
    <xf numFmtId="0" fontId="3" fillId="4" borderId="0" xfId="0" applyFont="1" applyFill="1"/>
    <xf numFmtId="0" fontId="3" fillId="0" borderId="0" xfId="0" applyFont="1" applyAlignment="1"/>
    <xf numFmtId="0" fontId="0" fillId="0" borderId="0" xfId="0" applyFill="1"/>
    <xf numFmtId="0" fontId="2" fillId="4" borderId="0" xfId="0" applyFont="1" applyFill="1" applyAlignment="1">
      <alignment horizontal="center" vertical="center" wrapText="1"/>
    </xf>
    <xf numFmtId="0" fontId="5" fillId="6" borderId="0" xfId="0" applyFont="1" applyFill="1" applyBorder="1"/>
    <xf numFmtId="9" fontId="5" fillId="6" borderId="0" xfId="1" applyFont="1" applyFill="1" applyBorder="1"/>
    <xf numFmtId="0" fontId="7" fillId="0" borderId="0" xfId="0" applyFont="1" applyBorder="1" applyAlignment="1">
      <alignment horizontal="left" indent="5"/>
    </xf>
    <xf numFmtId="9" fontId="7" fillId="0" borderId="0" xfId="1" applyFont="1" applyBorder="1"/>
    <xf numFmtId="0" fontId="7" fillId="0" borderId="0" xfId="0" applyNumberFormat="1" applyFont="1" applyBorder="1"/>
    <xf numFmtId="0" fontId="7" fillId="0" borderId="0" xfId="0" applyFont="1" applyBorder="1" applyAlignment="1">
      <alignment horizontal="left" indent="9"/>
    </xf>
    <xf numFmtId="0" fontId="7" fillId="0" borderId="0" xfId="0" applyFont="1" applyBorder="1"/>
    <xf numFmtId="0" fontId="11" fillId="7" borderId="0" xfId="0" applyFont="1" applyFill="1"/>
    <xf numFmtId="0" fontId="6" fillId="2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Fill="1"/>
    <xf numFmtId="9" fontId="4" fillId="0" borderId="0" xfId="1" applyFont="1" applyFill="1"/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vertical="top" wrapText="1"/>
    </xf>
    <xf numFmtId="0" fontId="4" fillId="0" borderId="0" xfId="0" applyFont="1" applyAlignment="1">
      <alignment vertical="top" wrapText="1"/>
    </xf>
    <xf numFmtId="0" fontId="0" fillId="0" borderId="0" xfId="0" applyAlignment="1">
      <alignment horizontal="center" vertical="center" wrapText="1"/>
    </xf>
    <xf numFmtId="0" fontId="19" fillId="0" borderId="0" xfId="4" applyFont="1" applyFill="1" applyBorder="1"/>
    <xf numFmtId="9" fontId="5" fillId="0" borderId="0" xfId="5" applyFont="1" applyFill="1" applyBorder="1"/>
    <xf numFmtId="9" fontId="5" fillId="0" borderId="0" xfId="1" applyFont="1" applyFill="1" applyBorder="1"/>
    <xf numFmtId="0" fontId="21" fillId="2" borderId="1" xfId="4" applyFont="1" applyFill="1" applyBorder="1"/>
    <xf numFmtId="0" fontId="21" fillId="2" borderId="1" xfId="4" applyFont="1" applyFill="1" applyBorder="1" applyAlignment="1">
      <alignment horizontal="center" vertical="center" wrapText="1"/>
    </xf>
    <xf numFmtId="0" fontId="19" fillId="3" borderId="0" xfId="4" applyFont="1" applyFill="1" applyBorder="1"/>
    <xf numFmtId="9" fontId="5" fillId="3" borderId="0" xfId="5" applyFont="1" applyFill="1" applyBorder="1"/>
    <xf numFmtId="9" fontId="5" fillId="3" borderId="0" xfId="1" applyFont="1" applyFill="1" applyBorder="1"/>
    <xf numFmtId="0" fontId="21" fillId="2" borderId="0" xfId="0" applyFont="1" applyFill="1" applyBorder="1"/>
    <xf numFmtId="9" fontId="5" fillId="0" borderId="0" xfId="0" applyNumberFormat="1" applyFont="1" applyBorder="1"/>
    <xf numFmtId="9" fontId="5" fillId="3" borderId="0" xfId="0" applyNumberFormat="1" applyFont="1" applyFill="1" applyBorder="1"/>
    <xf numFmtId="0" fontId="22" fillId="0" borderId="2" xfId="4" applyFont="1" applyFill="1" applyBorder="1"/>
    <xf numFmtId="0" fontId="11" fillId="0" borderId="2" xfId="0" applyFont="1" applyBorder="1"/>
    <xf numFmtId="9" fontId="11" fillId="0" borderId="2" xfId="0" applyNumberFormat="1" applyFont="1" applyBorder="1"/>
    <xf numFmtId="0" fontId="21" fillId="0" borderId="0" xfId="4" applyFont="1" applyFill="1" applyBorder="1"/>
    <xf numFmtId="0" fontId="21" fillId="0" borderId="0" xfId="4" applyFont="1" applyFill="1" applyBorder="1" applyAlignment="1">
      <alignment horizontal="center" vertical="center" wrapText="1"/>
    </xf>
    <xf numFmtId="9" fontId="21" fillId="0" borderId="0" xfId="5" applyFont="1" applyFill="1" applyBorder="1"/>
    <xf numFmtId="9" fontId="21" fillId="0" borderId="0" xfId="1" applyFont="1" applyFill="1" applyBorder="1"/>
    <xf numFmtId="0" fontId="17" fillId="0" borderId="0" xfId="0" applyFont="1"/>
    <xf numFmtId="0" fontId="23" fillId="2" borderId="0" xfId="0" applyFont="1" applyFill="1" applyAlignment="1">
      <alignment horizontal="center" vertical="center" wrapText="1"/>
    </xf>
    <xf numFmtId="9" fontId="10" fillId="0" borderId="0" xfId="1" applyFont="1"/>
    <xf numFmtId="0" fontId="10" fillId="3" borderId="0" xfId="0" applyFont="1" applyFill="1"/>
    <xf numFmtId="9" fontId="10" fillId="3" borderId="0" xfId="1" applyFont="1" applyFill="1"/>
    <xf numFmtId="0" fontId="15" fillId="0" borderId="2" xfId="0" applyFont="1" applyBorder="1"/>
    <xf numFmtId="0" fontId="10" fillId="0" borderId="2" xfId="0" applyFont="1" applyBorder="1"/>
    <xf numFmtId="0" fontId="15" fillId="0" borderId="0" xfId="0" applyFont="1" applyBorder="1"/>
    <xf numFmtId="0" fontId="10" fillId="0" borderId="0" xfId="0" applyFont="1" applyBorder="1"/>
    <xf numFmtId="0" fontId="3" fillId="5" borderId="0" xfId="0" applyFont="1" applyFill="1"/>
    <xf numFmtId="9" fontId="3" fillId="5" borderId="0" xfId="1" applyFont="1" applyFill="1"/>
    <xf numFmtId="0" fontId="24" fillId="0" borderId="0" xfId="0" applyFont="1" applyAlignment="1">
      <alignment horizontal="left" indent="4"/>
    </xf>
    <xf numFmtId="0" fontId="24" fillId="0" borderId="0" xfId="0" applyFont="1"/>
    <xf numFmtId="9" fontId="24" fillId="0" borderId="0" xfId="1" applyFont="1"/>
    <xf numFmtId="0" fontId="24" fillId="0" borderId="0" xfId="0" applyFont="1" applyAlignment="1">
      <alignment horizontal="left" indent="7"/>
    </xf>
    <xf numFmtId="0" fontId="25" fillId="4" borderId="0" xfId="0" applyFont="1" applyFill="1"/>
    <xf numFmtId="9" fontId="25" fillId="4" borderId="0" xfId="1" applyFont="1" applyFill="1"/>
    <xf numFmtId="0" fontId="2" fillId="8" borderId="0" xfId="0" applyFont="1" applyFill="1"/>
    <xf numFmtId="0" fontId="2" fillId="2" borderId="0" xfId="0" applyFont="1" applyFill="1"/>
    <xf numFmtId="0" fontId="26" fillId="0" borderId="0" xfId="0" applyFont="1"/>
    <xf numFmtId="0" fontId="21" fillId="2" borderId="5" xfId="4" applyFont="1" applyFill="1" applyBorder="1" applyAlignment="1">
      <alignment horizontal="center" vertical="center" wrapText="1"/>
    </xf>
    <xf numFmtId="0" fontId="21" fillId="2" borderId="6" xfId="4" applyFont="1" applyFill="1" applyBorder="1" applyAlignment="1">
      <alignment horizontal="center" vertical="center" wrapText="1"/>
    </xf>
    <xf numFmtId="9" fontId="5" fillId="0" borderId="3" xfId="0" applyNumberFormat="1" applyFont="1" applyBorder="1"/>
    <xf numFmtId="9" fontId="5" fillId="0" borderId="4" xfId="0" applyNumberFormat="1" applyFont="1" applyBorder="1"/>
    <xf numFmtId="9" fontId="5" fillId="3" borderId="3" xfId="0" applyNumberFormat="1" applyFont="1" applyFill="1" applyBorder="1"/>
    <xf numFmtId="9" fontId="5" fillId="3" borderId="4" xfId="0" applyNumberFormat="1" applyFont="1" applyFill="1" applyBorder="1"/>
    <xf numFmtId="9" fontId="11" fillId="0" borderId="7" xfId="0" applyNumberFormat="1" applyFont="1" applyBorder="1"/>
    <xf numFmtId="9" fontId="11" fillId="0" borderId="8" xfId="0" applyNumberFormat="1" applyFont="1" applyBorder="1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9" fontId="5" fillId="0" borderId="0" xfId="1" applyNumberFormat="1" applyFont="1"/>
    <xf numFmtId="9" fontId="21" fillId="0" borderId="0" xfId="1" applyFont="1" applyAlignment="1">
      <alignment wrapText="1"/>
    </xf>
    <xf numFmtId="9" fontId="5" fillId="3" borderId="0" xfId="1" applyNumberFormat="1" applyFont="1" applyFill="1"/>
    <xf numFmtId="0" fontId="5" fillId="0" borderId="0" xfId="0" applyFont="1" applyAlignment="1">
      <alignment horizontal="right" indent="3"/>
    </xf>
    <xf numFmtId="0" fontId="5" fillId="3" borderId="0" xfId="0" applyFont="1" applyFill="1" applyAlignment="1">
      <alignment horizontal="right" indent="3"/>
    </xf>
    <xf numFmtId="0" fontId="0" fillId="3" borderId="0" xfId="0" applyFill="1"/>
    <xf numFmtId="0" fontId="27" fillId="0" borderId="0" xfId="0" quotePrefix="1" applyFont="1" applyAlignment="1">
      <alignment horizontal="left" indent="10"/>
    </xf>
    <xf numFmtId="0" fontId="27" fillId="0" borderId="0" xfId="0" applyFont="1"/>
    <xf numFmtId="0" fontId="24" fillId="0" borderId="0" xfId="0" applyFont="1" applyAlignment="1">
      <alignment horizontal="right"/>
    </xf>
    <xf numFmtId="0" fontId="28" fillId="0" borderId="0" xfId="0" applyFont="1"/>
    <xf numFmtId="0" fontId="5" fillId="4" borderId="0" xfId="0" applyFont="1" applyFill="1"/>
    <xf numFmtId="9" fontId="24" fillId="0" borderId="0" xfId="1" applyFont="1" applyAlignment="1">
      <alignment horizontal="right"/>
    </xf>
    <xf numFmtId="0" fontId="21" fillId="0" borderId="0" xfId="0" applyFont="1"/>
    <xf numFmtId="0" fontId="2" fillId="0" borderId="0" xfId="0" applyFont="1" applyFill="1" applyAlignment="1"/>
    <xf numFmtId="0" fontId="3" fillId="10" borderId="0" xfId="0" applyFont="1" applyFill="1" applyAlignment="1">
      <alignment horizontal="center"/>
    </xf>
    <xf numFmtId="0" fontId="4" fillId="0" borderId="0" xfId="0" applyFont="1" applyAlignment="1">
      <alignment wrapText="1"/>
    </xf>
    <xf numFmtId="0" fontId="2" fillId="2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left" vertical="center" wrapText="1"/>
    </xf>
    <xf numFmtId="0" fontId="0" fillId="0" borderId="0" xfId="0" applyFill="1" applyAlignment="1">
      <alignment wrapText="1"/>
    </xf>
    <xf numFmtId="9" fontId="0" fillId="0" borderId="0" xfId="0" applyNumberFormat="1"/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0" fontId="2" fillId="9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21" fillId="2" borderId="0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11" fillId="0" borderId="0" xfId="0" applyFont="1" applyAlignment="1">
      <alignment horizontal="center"/>
    </xf>
    <xf numFmtId="0" fontId="3" fillId="10" borderId="0" xfId="0" applyFont="1" applyFill="1" applyAlignment="1">
      <alignment horizontal="center"/>
    </xf>
  </cellXfs>
  <cellStyles count="6">
    <cellStyle name="Milliers 2" xfId="2"/>
    <cellStyle name="Normal" xfId="0" builtinId="0"/>
    <cellStyle name="Normal 2" xfId="3"/>
    <cellStyle name="Normal 2 2" xfId="4"/>
    <cellStyle name="Pourcentage" xfId="1" builtinId="5"/>
    <cellStyle name="Pourcentage 2" xfId="5"/>
  </cellStyles>
  <dxfs count="0"/>
  <tableStyles count="0" defaultTableStyle="TableStyleMedium2" defaultPivotStyle="PivotStyleLight16"/>
  <colors>
    <mruColors>
      <color rgb="FF334F9E"/>
      <color rgb="FFF599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421492336323448E-2"/>
          <c:y val="3.2269882474797382E-2"/>
          <c:w val="0.9671570153273531"/>
          <c:h val="0.73575840229663625"/>
        </c:manualLayout>
      </c:layout>
      <c:areaChart>
        <c:grouping val="stacked"/>
        <c:varyColors val="0"/>
        <c:ser>
          <c:idx val="0"/>
          <c:order val="0"/>
          <c:tx>
            <c:strRef>
              <c:f>'Figure 1'!$A$4</c:f>
              <c:strCache>
                <c:ptCount val="1"/>
                <c:pt idx="0">
                  <c:v>Autres atteintes à la probité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dLbls>
            <c:dLbl>
              <c:idx val="0"/>
              <c:layout>
                <c:manualLayout>
                  <c:x val="1.3435766456991897E-2"/>
                  <c:y val="-1.075650323155590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9C-41E8-B54D-55A26EB52C1F}"/>
                </c:ext>
              </c:extLst>
            </c:dLbl>
            <c:dLbl>
              <c:idx val="5"/>
              <c:layout>
                <c:manualLayout>
                  <c:x val="-1.79143552759893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9C-41E8-B54D-55A26EB52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1'!$B$3:$I$3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'Figure 1'!$B$4:$I$4</c:f>
              <c:numCache>
                <c:formatCode>#,##0</c:formatCode>
                <c:ptCount val="8"/>
                <c:pt idx="0">
                  <c:v>122</c:v>
                </c:pt>
                <c:pt idx="1">
                  <c:v>102</c:v>
                </c:pt>
                <c:pt idx="2">
                  <c:v>141</c:v>
                </c:pt>
                <c:pt idx="3">
                  <c:v>118</c:v>
                </c:pt>
                <c:pt idx="4">
                  <c:v>119</c:v>
                </c:pt>
                <c:pt idx="5">
                  <c:v>127</c:v>
                </c:pt>
                <c:pt idx="6">
                  <c:v>153</c:v>
                </c:pt>
                <c:pt idx="7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9C-41E8-B54D-55A26EB52C1F}"/>
            </c:ext>
          </c:extLst>
        </c:ser>
        <c:ser>
          <c:idx val="1"/>
          <c:order val="1"/>
          <c:tx>
            <c:strRef>
              <c:f>'Figure 1'!$A$5</c:f>
              <c:strCache>
                <c:ptCount val="1"/>
                <c:pt idx="0">
                  <c:v>Favoritisme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dLbls>
            <c:dLbl>
              <c:idx val="0"/>
              <c:layout>
                <c:manualLayout>
                  <c:x val="1.04500405776603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9C-41E8-B54D-55A26EB52C1F}"/>
                </c:ext>
              </c:extLst>
            </c:dLbl>
            <c:dLbl>
              <c:idx val="5"/>
              <c:layout>
                <c:manualLayout>
                  <c:x val="-1.194290351732614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9C-41E8-B54D-55A26EB52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1'!$B$3:$I$3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'Figure 1'!$B$5:$I$5</c:f>
              <c:numCache>
                <c:formatCode>#,##0</c:formatCode>
                <c:ptCount val="8"/>
                <c:pt idx="0">
                  <c:v>73</c:v>
                </c:pt>
                <c:pt idx="1">
                  <c:v>77</c:v>
                </c:pt>
                <c:pt idx="2">
                  <c:v>85</c:v>
                </c:pt>
                <c:pt idx="3">
                  <c:v>84</c:v>
                </c:pt>
                <c:pt idx="4">
                  <c:v>74</c:v>
                </c:pt>
                <c:pt idx="5">
                  <c:v>85</c:v>
                </c:pt>
                <c:pt idx="6">
                  <c:v>84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9C-41E8-B54D-55A26EB52C1F}"/>
            </c:ext>
          </c:extLst>
        </c:ser>
        <c:ser>
          <c:idx val="2"/>
          <c:order val="2"/>
          <c:tx>
            <c:strRef>
              <c:f>'Figure 1'!$A$6</c:f>
              <c:strCache>
                <c:ptCount val="1"/>
                <c:pt idx="0">
                  <c:v>Prise illégale d'intérêts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solidFill>
                <a:schemeClr val="accent4">
                  <a:lumMod val="40000"/>
                  <a:lumOff val="60000"/>
                </a:schemeClr>
              </a:solidFill>
            </a:ln>
            <a:effectLst/>
          </c:spPr>
          <c:dLbls>
            <c:dLbl>
              <c:idx val="0"/>
              <c:layout>
                <c:manualLayout>
                  <c:x val="1.49286293966576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9C-41E8-B54D-55A26EB52C1F}"/>
                </c:ext>
              </c:extLst>
            </c:dLbl>
            <c:dLbl>
              <c:idx val="5"/>
              <c:layout>
                <c:manualLayout>
                  <c:x val="-1.7914355275989325E-2"/>
                  <c:y val="-1.075650323155590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9C-41E8-B54D-55A26EB52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1'!$B$3:$I$3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'Figure 1'!$B$6:$I$6</c:f>
              <c:numCache>
                <c:formatCode>#,##0</c:formatCode>
                <c:ptCount val="8"/>
                <c:pt idx="0">
                  <c:v>121</c:v>
                </c:pt>
                <c:pt idx="1">
                  <c:v>107</c:v>
                </c:pt>
                <c:pt idx="2">
                  <c:v>116</c:v>
                </c:pt>
                <c:pt idx="3">
                  <c:v>111</c:v>
                </c:pt>
                <c:pt idx="4">
                  <c:v>139</c:v>
                </c:pt>
                <c:pt idx="5">
                  <c:v>166</c:v>
                </c:pt>
                <c:pt idx="6">
                  <c:v>157</c:v>
                </c:pt>
                <c:pt idx="7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9C-41E8-B54D-55A26EB52C1F}"/>
            </c:ext>
          </c:extLst>
        </c:ser>
        <c:ser>
          <c:idx val="3"/>
          <c:order val="3"/>
          <c:tx>
            <c:strRef>
              <c:f>'Figure 1'!$A$7</c:f>
              <c:strCache>
                <c:ptCount val="1"/>
                <c:pt idx="0">
                  <c:v>Détournements de fonds publics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40000"/>
                  <a:lumOff val="60000"/>
                </a:schemeClr>
              </a:solidFill>
            </a:ln>
            <a:effectLst/>
          </c:spPr>
          <c:dLbls>
            <c:dLbl>
              <c:idx val="0"/>
              <c:layout>
                <c:manualLayout>
                  <c:x val="1.6421492336323434E-2"/>
                  <c:y val="2.93362567952703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9C-41E8-B54D-55A26EB52C1F}"/>
                </c:ext>
              </c:extLst>
            </c:dLbl>
            <c:dLbl>
              <c:idx val="5"/>
              <c:layout>
                <c:manualLayout>
                  <c:x val="-1.6421492336323559E-2"/>
                  <c:y val="-5.3782516157779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9C-41E8-B54D-55A26EB52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1'!$B$3:$I$3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'Figure 1'!$B$7:$I$7</c:f>
              <c:numCache>
                <c:formatCode>#,##0</c:formatCode>
                <c:ptCount val="8"/>
                <c:pt idx="0">
                  <c:v>136</c:v>
                </c:pt>
                <c:pt idx="1">
                  <c:v>132</c:v>
                </c:pt>
                <c:pt idx="2">
                  <c:v>185</c:v>
                </c:pt>
                <c:pt idx="3">
                  <c:v>176</c:v>
                </c:pt>
                <c:pt idx="4">
                  <c:v>176</c:v>
                </c:pt>
                <c:pt idx="5">
                  <c:v>191</c:v>
                </c:pt>
                <c:pt idx="6">
                  <c:v>169</c:v>
                </c:pt>
                <c:pt idx="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9C-41E8-B54D-55A26EB52C1F}"/>
            </c:ext>
          </c:extLst>
        </c:ser>
        <c:ser>
          <c:idx val="4"/>
          <c:order val="4"/>
          <c:tx>
            <c:strRef>
              <c:f>'Figure 1'!$A$8</c:f>
              <c:strCache>
                <c:ptCount val="1"/>
                <c:pt idx="0">
                  <c:v>Corruption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dLbls>
            <c:dLbl>
              <c:idx val="0"/>
              <c:layout>
                <c:manualLayout>
                  <c:x val="1.3435766456991897E-2"/>
                  <c:y val="-2.93362567952703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9C-41E8-B54D-55A26EB52C1F}"/>
                </c:ext>
              </c:extLst>
            </c:dLbl>
            <c:dLbl>
              <c:idx val="5"/>
              <c:layout>
                <c:manualLayout>
                  <c:x val="-1.6421492336323559E-2"/>
                  <c:y val="-2.68912580788897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9C-41E8-B54D-55A26EB52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1'!$B$3:$I$3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'Figure 1'!$B$8:$I$8</c:f>
              <c:numCache>
                <c:formatCode>#,##0</c:formatCode>
                <c:ptCount val="8"/>
                <c:pt idx="0">
                  <c:v>167</c:v>
                </c:pt>
                <c:pt idx="1">
                  <c:v>190</c:v>
                </c:pt>
                <c:pt idx="2">
                  <c:v>200</c:v>
                </c:pt>
                <c:pt idx="3">
                  <c:v>230</c:v>
                </c:pt>
                <c:pt idx="4">
                  <c:v>193</c:v>
                </c:pt>
                <c:pt idx="5">
                  <c:v>251</c:v>
                </c:pt>
                <c:pt idx="6">
                  <c:v>197</c:v>
                </c:pt>
                <c:pt idx="7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9C-41E8-B54D-55A26EB5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633072"/>
        <c:axId val="1642629264"/>
      </c:areaChart>
      <c:lineChart>
        <c:grouping val="standard"/>
        <c:varyColors val="0"/>
        <c:ser>
          <c:idx val="5"/>
          <c:order val="5"/>
          <c:tx>
            <c:strRef>
              <c:f>'Figure 1'!$A$9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plus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1'!$B$3:$I$3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'Figure 1'!$B$9:$I$9</c:f>
              <c:numCache>
                <c:formatCode>#,##0</c:formatCode>
                <c:ptCount val="8"/>
                <c:pt idx="0">
                  <c:v>619</c:v>
                </c:pt>
                <c:pt idx="1">
                  <c:v>608</c:v>
                </c:pt>
                <c:pt idx="2">
                  <c:v>727</c:v>
                </c:pt>
                <c:pt idx="3">
                  <c:v>719</c:v>
                </c:pt>
                <c:pt idx="4">
                  <c:v>701</c:v>
                </c:pt>
                <c:pt idx="5">
                  <c:v>820</c:v>
                </c:pt>
                <c:pt idx="6">
                  <c:v>760</c:v>
                </c:pt>
                <c:pt idx="7">
                  <c:v>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9C-41E8-B54D-55A26EB5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633072"/>
        <c:axId val="1642629264"/>
      </c:lineChart>
      <c:catAx>
        <c:axId val="164263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42629264"/>
        <c:crosses val="autoZero"/>
        <c:auto val="1"/>
        <c:lblAlgn val="ctr"/>
        <c:lblOffset val="100"/>
        <c:noMultiLvlLbl val="0"/>
      </c:catAx>
      <c:valAx>
        <c:axId val="164262926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64263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976187963099788E-2"/>
          <c:y val="0.85368507274236727"/>
          <c:w val="0.89710244664457139"/>
          <c:h val="0.128713173180470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complémentaire - 8'!$B$5</c:f>
              <c:strCache>
                <c:ptCount val="1"/>
                <c:pt idx="0">
                  <c:v>Ensemble de la population 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- 8'!$A$6:$A$13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- 8'!$B$6:$B$13</c:f>
              <c:numCache>
                <c:formatCode>0%</c:formatCode>
                <c:ptCount val="8"/>
                <c:pt idx="0">
                  <c:v>0.17670870705574787</c:v>
                </c:pt>
                <c:pt idx="1">
                  <c:v>0.11952430527275178</c:v>
                </c:pt>
                <c:pt idx="2">
                  <c:v>0.11503971023385602</c:v>
                </c:pt>
                <c:pt idx="3">
                  <c:v>0.12387985306802392</c:v>
                </c:pt>
                <c:pt idx="4">
                  <c:v>0.13151351433839531</c:v>
                </c:pt>
                <c:pt idx="5">
                  <c:v>0.12639351651979205</c:v>
                </c:pt>
                <c:pt idx="6">
                  <c:v>0.1120125342772961</c:v>
                </c:pt>
                <c:pt idx="7">
                  <c:v>9.4927859234136922E-2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8-4884-9C73-F8DDD17E6577}"/>
            </c:ext>
          </c:extLst>
        </c:ser>
        <c:ser>
          <c:idx val="1"/>
          <c:order val="1"/>
          <c:tx>
            <c:strRef>
              <c:f>'Figure complémentaire - 8'!$C$5</c:f>
              <c:strCache>
                <c:ptCount val="1"/>
                <c:pt idx="0">
                  <c:v>Ensemble des victimes 2016-2023</c:v>
                </c:pt>
              </c:strCache>
            </c:strRef>
          </c:tx>
          <c:spPr>
            <a:solidFill>
              <a:srgbClr val="F5993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- 8'!$A$6:$A$13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- 8'!$C$6:$C$13</c:f>
              <c:numCache>
                <c:formatCode>0%</c:formatCode>
                <c:ptCount val="8"/>
                <c:pt idx="0">
                  <c:v>0.05</c:v>
                </c:pt>
                <c:pt idx="1">
                  <c:v>0.17</c:v>
                </c:pt>
                <c:pt idx="2">
                  <c:v>0.21</c:v>
                </c:pt>
                <c:pt idx="3">
                  <c:v>0.19</c:v>
                </c:pt>
                <c:pt idx="4">
                  <c:v>0.16</c:v>
                </c:pt>
                <c:pt idx="5">
                  <c:v>0.1</c:v>
                </c:pt>
                <c:pt idx="6">
                  <c:v>7.0000000000000007E-2</c:v>
                </c:pt>
                <c:pt idx="7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8-4884-9C73-F8DDD17E6577}"/>
            </c:ext>
          </c:extLst>
        </c:ser>
        <c:ser>
          <c:idx val="2"/>
          <c:order val="2"/>
          <c:tx>
            <c:strRef>
              <c:f>'Figure complémentaire - 8'!$D$5</c:f>
              <c:strCache>
                <c:ptCount val="1"/>
                <c:pt idx="0">
                  <c:v>Victimes pour atteintes à la probité 2016-2023</c:v>
                </c:pt>
              </c:strCache>
            </c:strRef>
          </c:tx>
          <c:spPr>
            <a:solidFill>
              <a:srgbClr val="334F9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- 8'!$A$6:$A$13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- 8'!$D$6:$D$13</c:f>
              <c:numCache>
                <c:formatCode>0%</c:formatCode>
                <c:ptCount val="8"/>
                <c:pt idx="0">
                  <c:v>0.01</c:v>
                </c:pt>
                <c:pt idx="1">
                  <c:v>7.0000000000000007E-2</c:v>
                </c:pt>
                <c:pt idx="2">
                  <c:v>0.19</c:v>
                </c:pt>
                <c:pt idx="3">
                  <c:v>0.24</c:v>
                </c:pt>
                <c:pt idx="4">
                  <c:v>0.23</c:v>
                </c:pt>
                <c:pt idx="5">
                  <c:v>0.16</c:v>
                </c:pt>
                <c:pt idx="6">
                  <c:v>0.08</c:v>
                </c:pt>
                <c:pt idx="7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F8-4884-9C73-F8DDD17E6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2638512"/>
        <c:axId val="1642625456"/>
      </c:barChart>
      <c:catAx>
        <c:axId val="164263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42625456"/>
        <c:crosses val="autoZero"/>
        <c:auto val="1"/>
        <c:lblAlgn val="ctr"/>
        <c:lblOffset val="100"/>
        <c:noMultiLvlLbl val="0"/>
      </c:catAx>
      <c:valAx>
        <c:axId val="16426254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64263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4.057169791539305E-2"/>
          <c:w val="0.94856933508311458"/>
          <c:h val="0.80753042078688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complémentaire - 8'!$M$6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91-4733-93A0-B0E2FE358778}"/>
              </c:ext>
            </c:extLst>
          </c:dPt>
          <c:dPt>
            <c:idx val="1"/>
            <c:invertIfNegative val="0"/>
            <c:bubble3D val="0"/>
            <c:spPr>
              <a:solidFill>
                <a:srgbClr val="F5993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91-4733-93A0-B0E2FE358778}"/>
              </c:ext>
            </c:extLst>
          </c:dPt>
          <c:dPt>
            <c:idx val="2"/>
            <c:invertIfNegative val="0"/>
            <c:bubble3D val="0"/>
            <c:spPr>
              <a:solidFill>
                <a:srgbClr val="334F9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91-4733-93A0-B0E2FE358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- 8'!$N$5:$P$5</c:f>
              <c:strCache>
                <c:ptCount val="3"/>
                <c:pt idx="0">
                  <c:v>Ensemble de la population 2021</c:v>
                </c:pt>
                <c:pt idx="1">
                  <c:v>Ensemble des
victimes 2016-2023</c:v>
                </c:pt>
                <c:pt idx="2">
                  <c:v>victimes pour
atteintes à la probité 2016-2023</c:v>
                </c:pt>
              </c:strCache>
            </c:strRef>
          </c:cat>
          <c:val>
            <c:numRef>
              <c:f>'Figure complémentaire - 8'!$N$6:$P$6</c:f>
              <c:numCache>
                <c:formatCode>0%</c:formatCode>
                <c:ptCount val="3"/>
                <c:pt idx="0">
                  <c:v>0.48358562535256205</c:v>
                </c:pt>
                <c:pt idx="1">
                  <c:v>0.54467446199523617</c:v>
                </c:pt>
                <c:pt idx="2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91-4733-93A0-B0E2FE358778}"/>
            </c:ext>
          </c:extLst>
        </c:ser>
        <c:ser>
          <c:idx val="1"/>
          <c:order val="1"/>
          <c:tx>
            <c:strRef>
              <c:f>'Figure complémentaire - 8'!$M$7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991-4733-93A0-B0E2FE35877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91-4733-93A0-B0E2FE35877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91-4733-93A0-B0E2FE358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- 8'!$N$5:$P$5</c:f>
              <c:strCache>
                <c:ptCount val="3"/>
                <c:pt idx="0">
                  <c:v>Ensemble de la population 2021</c:v>
                </c:pt>
                <c:pt idx="1">
                  <c:v>Ensemble des
victimes 2016-2023</c:v>
                </c:pt>
                <c:pt idx="2">
                  <c:v>victimes pour
atteintes à la probité 2016-2023</c:v>
                </c:pt>
              </c:strCache>
            </c:strRef>
          </c:cat>
          <c:val>
            <c:numRef>
              <c:f>'Figure complémentaire - 8'!$N$7:$P$7</c:f>
              <c:numCache>
                <c:formatCode>0%</c:formatCode>
                <c:ptCount val="3"/>
                <c:pt idx="0">
                  <c:v>0.516414374647438</c:v>
                </c:pt>
                <c:pt idx="1">
                  <c:v>0.45532553800476377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991-4733-93A0-B0E2FE358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42626000"/>
        <c:axId val="1471819568"/>
      </c:barChart>
      <c:catAx>
        <c:axId val="164262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71819568"/>
        <c:crosses val="autoZero"/>
        <c:auto val="1"/>
        <c:lblAlgn val="ctr"/>
        <c:lblOffset val="100"/>
        <c:noMultiLvlLbl val="0"/>
      </c:catAx>
      <c:valAx>
        <c:axId val="1471819568"/>
        <c:scaling>
          <c:orientation val="minMax"/>
          <c:max val="1"/>
        </c:scaling>
        <c:delete val="1"/>
        <c:axPos val="l"/>
        <c:numFmt formatCode="0%" sourceLinked="1"/>
        <c:majorTickMark val="none"/>
        <c:minorTickMark val="none"/>
        <c:tickLblPos val="nextTo"/>
        <c:crossAx val="164262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'Figure complémentaire - 9'!$B$3</c:f>
              <c:strCache>
                <c:ptCount val="1"/>
                <c:pt idx="0">
                  <c:v>Part des procédures comportant des victimes</c:v>
                </c:pt>
              </c:strCache>
            </c:strRef>
          </c:tx>
          <c:spPr>
            <a:solidFill>
              <a:srgbClr val="334F9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- 9'!$A$4:$A$13</c:f>
              <c:strCache>
                <c:ptCount val="10"/>
                <c:pt idx="0">
                  <c:v>Corruption active</c:v>
                </c:pt>
                <c:pt idx="1">
                  <c:v>Corruption passive</c:v>
                </c:pt>
                <c:pt idx="2">
                  <c:v>Trafic d'influence actif</c:v>
                </c:pt>
                <c:pt idx="3">
                  <c:v>Trafic d'influence passif</c:v>
                </c:pt>
                <c:pt idx="4">
                  <c:v>Favoritisme</c:v>
                </c:pt>
                <c:pt idx="5">
                  <c:v>Concussion</c:v>
                </c:pt>
                <c:pt idx="6">
                  <c:v>Prise illégale d'intérêts</c:v>
                </c:pt>
                <c:pt idx="7">
                  <c:v>Détournement de fonds public</c:v>
                </c:pt>
                <c:pt idx="8">
                  <c:v>Recel</c:v>
                </c:pt>
                <c:pt idx="9">
                  <c:v>Blanchiment</c:v>
                </c:pt>
              </c:strCache>
            </c:strRef>
          </c:cat>
          <c:val>
            <c:numRef>
              <c:f>'Figure complémentaire - 9'!$B$4:$B$13</c:f>
              <c:numCache>
                <c:formatCode>0%</c:formatCode>
                <c:ptCount val="10"/>
                <c:pt idx="0">
                  <c:v>0.52</c:v>
                </c:pt>
                <c:pt idx="1">
                  <c:v>0.49</c:v>
                </c:pt>
                <c:pt idx="2">
                  <c:v>0.37</c:v>
                </c:pt>
                <c:pt idx="3">
                  <c:v>0.46</c:v>
                </c:pt>
                <c:pt idx="4">
                  <c:v>0.48</c:v>
                </c:pt>
                <c:pt idx="5">
                  <c:v>0.77</c:v>
                </c:pt>
                <c:pt idx="6">
                  <c:v>0.48</c:v>
                </c:pt>
                <c:pt idx="7">
                  <c:v>0.74</c:v>
                </c:pt>
                <c:pt idx="8">
                  <c:v>0.47</c:v>
                </c:pt>
                <c:pt idx="9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0-4886-9E7F-89F25C779E4F}"/>
            </c:ext>
          </c:extLst>
        </c:ser>
        <c:ser>
          <c:idx val="1"/>
          <c:order val="1"/>
          <c:spPr>
            <a:solidFill>
              <a:schemeClr val="bg1">
                <a:lumMod val="95000"/>
              </a:schemeClr>
            </a:solidFill>
            <a:ln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strRef>
              <c:f>'Figure complémentaire - 9'!$A$4:$A$13</c:f>
              <c:strCache>
                <c:ptCount val="10"/>
                <c:pt idx="0">
                  <c:v>Corruption active</c:v>
                </c:pt>
                <c:pt idx="1">
                  <c:v>Corruption passive</c:v>
                </c:pt>
                <c:pt idx="2">
                  <c:v>Trafic d'influence actif</c:v>
                </c:pt>
                <c:pt idx="3">
                  <c:v>Trafic d'influence passif</c:v>
                </c:pt>
                <c:pt idx="4">
                  <c:v>Favoritisme</c:v>
                </c:pt>
                <c:pt idx="5">
                  <c:v>Concussion</c:v>
                </c:pt>
                <c:pt idx="6">
                  <c:v>Prise illégale d'intérêts</c:v>
                </c:pt>
                <c:pt idx="7">
                  <c:v>Détournement de fonds public</c:v>
                </c:pt>
                <c:pt idx="8">
                  <c:v>Recel</c:v>
                </c:pt>
                <c:pt idx="9">
                  <c:v>Blanchiment</c:v>
                </c:pt>
              </c:strCache>
            </c:strRef>
          </c:cat>
          <c:val>
            <c:numRef>
              <c:f>'Figure complémentaire - 9'!$C$4:$C$13</c:f>
              <c:numCache>
                <c:formatCode>0%</c:formatCode>
                <c:ptCount val="10"/>
                <c:pt idx="0">
                  <c:v>0.48</c:v>
                </c:pt>
                <c:pt idx="1">
                  <c:v>0.51</c:v>
                </c:pt>
                <c:pt idx="2">
                  <c:v>0.63</c:v>
                </c:pt>
                <c:pt idx="3">
                  <c:v>0.54</c:v>
                </c:pt>
                <c:pt idx="4">
                  <c:v>0.52</c:v>
                </c:pt>
                <c:pt idx="5">
                  <c:v>0.22999999999999998</c:v>
                </c:pt>
                <c:pt idx="6">
                  <c:v>0.52</c:v>
                </c:pt>
                <c:pt idx="7">
                  <c:v>0.26</c:v>
                </c:pt>
                <c:pt idx="8">
                  <c:v>0.53</c:v>
                </c:pt>
                <c:pt idx="9">
                  <c:v>0.65999999999999992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0-4886-9E7F-89F25C779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758743376"/>
        <c:axId val="1758747728"/>
      </c:barChart>
      <c:catAx>
        <c:axId val="1758743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8747728"/>
        <c:crosses val="autoZero"/>
        <c:auto val="1"/>
        <c:lblAlgn val="ctr"/>
        <c:lblOffset val="100"/>
        <c:noMultiLvlLbl val="0"/>
      </c:catAx>
      <c:valAx>
        <c:axId val="17587477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758743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122118570392011E-2"/>
          <c:y val="7.2480345405335739E-2"/>
          <c:w val="0.91129881568211413"/>
          <c:h val="0.85503930918932869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rgbClr val="F599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21-4219-8948-A60E78114832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21-4219-8948-A60E781148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21-4219-8948-A60E78114832}"/>
              </c:ext>
            </c:extLst>
          </c:dPt>
          <c:dPt>
            <c:idx val="3"/>
            <c:bubble3D val="0"/>
            <c:spPr>
              <a:solidFill>
                <a:srgbClr val="334F9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021-4219-8948-A60E78114832}"/>
              </c:ext>
            </c:extLst>
          </c:dPt>
          <c:dLbls>
            <c:dLbl>
              <c:idx val="1"/>
              <c:layout>
                <c:manualLayout>
                  <c:x val="-0.14397602988449365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A94F8-F1C2-45C3-8441-1465C0124858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64DF6C28-0704-4580-B9AE-A16B53EC08B0}" type="CELLREF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[REFCELL]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{64DF6C28-0704-4580-B9AE-A16B53EC08B0}</c15:txfldGUID>
                      <c15:f>'Figure complémentaire - 10'!$C$5</c15:f>
                      <c15:dlblFieldTableCache>
                        <c:ptCount val="1"/>
                        <c:pt idx="0">
                          <c:v>78%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5021-4219-8948-A60E78114832}"/>
                </c:ext>
              </c:extLst>
            </c:dLbl>
            <c:dLbl>
              <c:idx val="2"/>
              <c:layout>
                <c:manualLayout>
                  <c:x val="-0.1378493903149406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A5DC9B8-28C0-4EB7-B0C0-6684AF4E00B7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
</a:t>
                    </a:r>
                    <a:fld id="{03CBA02A-CB08-47F0-8C92-4661814B76D5}" type="CELLREF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[REFCELL]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{03CBA02A-CB08-47F0-8C92-4661814B76D5}</c15:txfldGUID>
                      <c15:f>'Figure complémentaire - 10'!$C$6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5021-4219-8948-A60E78114832}"/>
                </c:ext>
              </c:extLst>
            </c:dLbl>
            <c:dLbl>
              <c:idx val="3"/>
              <c:layout>
                <c:manualLayout>
                  <c:x val="-0.22055890390076388"/>
                  <c:y val="1.984866525830612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DE34DDB-5EAF-4BEB-8EB0-482723E85F1D}" type="CELLREF">
                      <a:rPr lang="en-US" b="1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[REFCELL]</a:t>
                    </a:fld>
                    <a:r>
                      <a:rPr lang="en-US" b="1" baseline="0">
                        <a:solidFill>
                          <a:schemeClr val="bg1"/>
                        </a:solidFill>
                      </a:rPr>
                      <a:t>
</a:t>
                    </a:r>
                    <a:fld id="{BE27C884-6973-4C52-B4A3-84E60EDDC9A2}" type="PERCENTAGE">
                      <a:rPr lang="en-US" b="1" baseline="0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[POURCENTAGE]</a:t>
                    </a:fld>
                    <a:endParaRPr lang="en-US" b="1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640057130524135"/>
                      <c:h val="0.25920850137635237"/>
                    </c:manualLayout>
                  </c15:layout>
                  <c15:dlblFieldTable>
                    <c15:dlblFTEntry>
                      <c15:txfldGUID>{FDE34DDB-5EAF-4BEB-8EB0-482723E85F1D}</c15:txfldGUID>
                      <c15:f>'Figure complémentaire - 10'!$A$7</c15:f>
                      <c15:dlblFieldTableCache>
                        <c:ptCount val="1"/>
                        <c:pt idx="0">
                          <c:v>Personnes physiques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5021-4219-8948-A60E78114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'Figure complémentaire - 10'!$A$4:$A$6</c:f>
              <c:strCache>
                <c:ptCount val="3"/>
                <c:pt idx="0">
                  <c:v>Personnes morales</c:v>
                </c:pt>
                <c:pt idx="1">
                  <c:v>Hommes</c:v>
                </c:pt>
                <c:pt idx="2">
                  <c:v>Femmes</c:v>
                </c:pt>
              </c:strCache>
            </c:strRef>
          </c:cat>
          <c:val>
            <c:numRef>
              <c:f>'Figure complémentaire - 10'!$B$4:$B$6</c:f>
              <c:numCache>
                <c:formatCode>General</c:formatCode>
                <c:ptCount val="3"/>
                <c:pt idx="0">
                  <c:v>419</c:v>
                </c:pt>
                <c:pt idx="1">
                  <c:v>5666</c:v>
                </c:pt>
                <c:pt idx="2">
                  <c:v>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1-4219-8948-A60E78114832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100"/>
        <c:splitType val="pos"/>
        <c:splitPos val="2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'Figure complémentaire - 10'!$C$8</c:f>
              <c:strCache>
                <c:ptCount val="1"/>
                <c:pt idx="0">
                  <c:v>Personnes morales</c:v>
                </c:pt>
              </c:strCache>
            </c:strRef>
          </c:tx>
          <c:spPr>
            <a:solidFill>
              <a:srgbClr val="F5993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7.21625022273780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BD-4338-91DB-A52FE610219D}"/>
                </c:ext>
              </c:extLst>
            </c:dLbl>
            <c:dLbl>
              <c:idx val="6"/>
              <c:layout>
                <c:manualLayout>
                  <c:x val="1.72988442836544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BD-4338-91DB-A52FE6102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- 10'!$A$10:$A$19</c:f>
              <c:strCache>
                <c:ptCount val="10"/>
                <c:pt idx="0">
                  <c:v>Corruption active</c:v>
                </c:pt>
                <c:pt idx="1">
                  <c:v>Corruption passive</c:v>
                </c:pt>
                <c:pt idx="2">
                  <c:v>Trafic d'influence actif</c:v>
                </c:pt>
                <c:pt idx="3">
                  <c:v>Trafic d'influence passif</c:v>
                </c:pt>
                <c:pt idx="4">
                  <c:v>Favoritisme</c:v>
                </c:pt>
                <c:pt idx="5">
                  <c:v>Concussion</c:v>
                </c:pt>
                <c:pt idx="6">
                  <c:v>Prise illégale d'intérêts</c:v>
                </c:pt>
                <c:pt idx="7">
                  <c:v>Détournements de fonds publics</c:v>
                </c:pt>
                <c:pt idx="8">
                  <c:v>Recel</c:v>
                </c:pt>
                <c:pt idx="9">
                  <c:v>Blanchiment</c:v>
                </c:pt>
              </c:strCache>
            </c:strRef>
          </c:cat>
          <c:val>
            <c:numRef>
              <c:f>'Figure complémentaire - 10'!$C$10:$C$19</c:f>
              <c:numCache>
                <c:formatCode>0%</c:formatCode>
                <c:ptCount val="10"/>
                <c:pt idx="0">
                  <c:v>0.03</c:v>
                </c:pt>
                <c:pt idx="1">
                  <c:v>0.05</c:v>
                </c:pt>
                <c:pt idx="2">
                  <c:v>0.02</c:v>
                </c:pt>
                <c:pt idx="3">
                  <c:v>0.03</c:v>
                </c:pt>
                <c:pt idx="4">
                  <c:v>0.09</c:v>
                </c:pt>
                <c:pt idx="5">
                  <c:v>0.03</c:v>
                </c:pt>
                <c:pt idx="6">
                  <c:v>0.02</c:v>
                </c:pt>
                <c:pt idx="7">
                  <c:v>0.04</c:v>
                </c:pt>
                <c:pt idx="8">
                  <c:v>0.13</c:v>
                </c:pt>
                <c:pt idx="9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BD-4338-91DB-A52FE610219D}"/>
            </c:ext>
          </c:extLst>
        </c:ser>
        <c:ser>
          <c:idx val="1"/>
          <c:order val="1"/>
          <c:tx>
            <c:strRef>
              <c:f>'Figure complémentaire - 10'!$D$8</c:f>
              <c:strCache>
                <c:ptCount val="1"/>
                <c:pt idx="0">
                  <c:v>Personnes physiques</c:v>
                </c:pt>
              </c:strCache>
            </c:strRef>
          </c:tx>
          <c:spPr>
            <a:solidFill>
              <a:srgbClr val="334F9E"/>
            </a:solidFill>
            <a:ln>
              <a:noFill/>
            </a:ln>
            <a:effectLst/>
          </c:spPr>
          <c:invertIfNegative val="0"/>
          <c:cat>
            <c:strRef>
              <c:f>'Figure complémentaire - 10'!$A$10:$A$19</c:f>
              <c:strCache>
                <c:ptCount val="10"/>
                <c:pt idx="0">
                  <c:v>Corruption active</c:v>
                </c:pt>
                <c:pt idx="1">
                  <c:v>Corruption passive</c:v>
                </c:pt>
                <c:pt idx="2">
                  <c:v>Trafic d'influence actif</c:v>
                </c:pt>
                <c:pt idx="3">
                  <c:v>Trafic d'influence passif</c:v>
                </c:pt>
                <c:pt idx="4">
                  <c:v>Favoritisme</c:v>
                </c:pt>
                <c:pt idx="5">
                  <c:v>Concussion</c:v>
                </c:pt>
                <c:pt idx="6">
                  <c:v>Prise illégale d'intérêts</c:v>
                </c:pt>
                <c:pt idx="7">
                  <c:v>Détournements de fonds publics</c:v>
                </c:pt>
                <c:pt idx="8">
                  <c:v>Recel</c:v>
                </c:pt>
                <c:pt idx="9">
                  <c:v>Blanchiment</c:v>
                </c:pt>
              </c:strCache>
            </c:strRef>
          </c:cat>
          <c:val>
            <c:numRef>
              <c:f>'Figure complémentaire - 10'!$D$10:$D$19</c:f>
              <c:numCache>
                <c:formatCode>0%</c:formatCode>
                <c:ptCount val="10"/>
                <c:pt idx="0">
                  <c:v>0.97</c:v>
                </c:pt>
                <c:pt idx="1">
                  <c:v>0.95</c:v>
                </c:pt>
                <c:pt idx="2">
                  <c:v>0.98</c:v>
                </c:pt>
                <c:pt idx="3">
                  <c:v>0.97</c:v>
                </c:pt>
                <c:pt idx="4">
                  <c:v>0.91</c:v>
                </c:pt>
                <c:pt idx="5">
                  <c:v>0.97</c:v>
                </c:pt>
                <c:pt idx="6">
                  <c:v>0.98</c:v>
                </c:pt>
                <c:pt idx="7">
                  <c:v>0.96</c:v>
                </c:pt>
                <c:pt idx="8">
                  <c:v>0.87</c:v>
                </c:pt>
                <c:pt idx="9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BD-4338-91DB-A52FE610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758737392"/>
        <c:axId val="1758746640"/>
      </c:barChart>
      <c:catAx>
        <c:axId val="1758737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8746640"/>
        <c:crosses val="autoZero"/>
        <c:auto val="1"/>
        <c:lblAlgn val="ctr"/>
        <c:lblOffset val="100"/>
        <c:noMultiLvlLbl val="0"/>
      </c:catAx>
      <c:valAx>
        <c:axId val="1758746640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7587373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complémentaire - 11'!$B$5</c:f>
              <c:strCache>
                <c:ptCount val="1"/>
                <c:pt idx="0">
                  <c:v>Ensemble de la population 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- 11'!$A$6:$A$13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- 11'!$B$6:$B$13</c:f>
              <c:numCache>
                <c:formatCode>0%</c:formatCode>
                <c:ptCount val="8"/>
                <c:pt idx="0">
                  <c:v>0.17670870705574787</c:v>
                </c:pt>
                <c:pt idx="1">
                  <c:v>0.11952430527275178</c:v>
                </c:pt>
                <c:pt idx="2">
                  <c:v>0.11503971023385602</c:v>
                </c:pt>
                <c:pt idx="3">
                  <c:v>0.12387985306802392</c:v>
                </c:pt>
                <c:pt idx="4">
                  <c:v>0.13151351433839531</c:v>
                </c:pt>
                <c:pt idx="5">
                  <c:v>0.12639351651979205</c:v>
                </c:pt>
                <c:pt idx="6">
                  <c:v>0.1120125342772961</c:v>
                </c:pt>
                <c:pt idx="7">
                  <c:v>9.4927859234136922E-2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0-485A-A391-277B845D2726}"/>
            </c:ext>
          </c:extLst>
        </c:ser>
        <c:ser>
          <c:idx val="1"/>
          <c:order val="1"/>
          <c:tx>
            <c:strRef>
              <c:f>'Figure complémentaire - 11'!$C$5</c:f>
              <c:strCache>
                <c:ptCount val="1"/>
                <c:pt idx="0">
                  <c:v>Ensemble des mis en cause 2016-2023</c:v>
                </c:pt>
              </c:strCache>
            </c:strRef>
          </c:tx>
          <c:spPr>
            <a:solidFill>
              <a:srgbClr val="F5993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- 11'!$A$6:$A$13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- 11'!$C$6:$C$13</c:f>
              <c:numCache>
                <c:formatCode>0%</c:formatCode>
                <c:ptCount val="8"/>
                <c:pt idx="0">
                  <c:v>7.0000000000000007E-2</c:v>
                </c:pt>
                <c:pt idx="1">
                  <c:v>0.37</c:v>
                </c:pt>
                <c:pt idx="2">
                  <c:v>0.24</c:v>
                </c:pt>
                <c:pt idx="3">
                  <c:v>0.17</c:v>
                </c:pt>
                <c:pt idx="4">
                  <c:v>0.1</c:v>
                </c:pt>
                <c:pt idx="5">
                  <c:v>0.04</c:v>
                </c:pt>
                <c:pt idx="6">
                  <c:v>0.01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0-485A-A391-277B845D2726}"/>
            </c:ext>
          </c:extLst>
        </c:ser>
        <c:ser>
          <c:idx val="2"/>
          <c:order val="2"/>
          <c:tx>
            <c:strRef>
              <c:f>'Figure complémentaire - 11'!$D$5</c:f>
              <c:strCache>
                <c:ptCount val="1"/>
                <c:pt idx="0">
                  <c:v>Mis en cause pour atteintes à la probité 2016-2023</c:v>
                </c:pt>
              </c:strCache>
            </c:strRef>
          </c:tx>
          <c:spPr>
            <a:solidFill>
              <a:srgbClr val="334F9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- 11'!$A$6:$A$13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- 11'!$D$6:$D$13</c:f>
              <c:numCache>
                <c:formatCode>0%</c:formatCode>
                <c:ptCount val="8"/>
                <c:pt idx="0">
                  <c:v>0</c:v>
                </c:pt>
                <c:pt idx="1">
                  <c:v>7.0000000000000007E-2</c:v>
                </c:pt>
                <c:pt idx="2">
                  <c:v>0.16</c:v>
                </c:pt>
                <c:pt idx="3">
                  <c:v>0.23</c:v>
                </c:pt>
                <c:pt idx="4">
                  <c:v>0.26</c:v>
                </c:pt>
                <c:pt idx="5">
                  <c:v>0.2</c:v>
                </c:pt>
                <c:pt idx="6">
                  <c:v>7.0000000000000007E-2</c:v>
                </c:pt>
                <c:pt idx="7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20-485A-A391-277B845D2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8733040"/>
        <c:axId val="1758739024"/>
      </c:barChart>
      <c:catAx>
        <c:axId val="175873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8739024"/>
        <c:crosses val="autoZero"/>
        <c:auto val="1"/>
        <c:lblAlgn val="ctr"/>
        <c:lblOffset val="100"/>
        <c:noMultiLvlLbl val="0"/>
      </c:catAx>
      <c:valAx>
        <c:axId val="17587390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75873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4.057169791539305E-2"/>
          <c:w val="0.94856933508311458"/>
          <c:h val="0.80753042078688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complémentaire - 11'!$M$6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98-4FCC-8421-49F338A43D06}"/>
              </c:ext>
            </c:extLst>
          </c:dPt>
          <c:dPt>
            <c:idx val="1"/>
            <c:invertIfNegative val="0"/>
            <c:bubble3D val="0"/>
            <c:spPr>
              <a:solidFill>
                <a:srgbClr val="F5993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98-4FCC-8421-49F338A43D06}"/>
              </c:ext>
            </c:extLst>
          </c:dPt>
          <c:dPt>
            <c:idx val="2"/>
            <c:invertIfNegative val="0"/>
            <c:bubble3D val="0"/>
            <c:spPr>
              <a:solidFill>
                <a:srgbClr val="334F9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398-4FCC-8421-49F338A43D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- 11'!$N$5:$P$5</c:f>
              <c:strCache>
                <c:ptCount val="3"/>
                <c:pt idx="0">
                  <c:v>Ensemble de la population 2021</c:v>
                </c:pt>
                <c:pt idx="1">
                  <c:v>Ensemble des mis en cause 2016-2023</c:v>
                </c:pt>
                <c:pt idx="2">
                  <c:v>Mis en cause pour atteintes à la probité 2016-2023</c:v>
                </c:pt>
              </c:strCache>
            </c:strRef>
          </c:cat>
          <c:val>
            <c:numRef>
              <c:f>'Figure complémentaire - 11'!$N$6:$P$6</c:f>
              <c:numCache>
                <c:formatCode>0%</c:formatCode>
                <c:ptCount val="3"/>
                <c:pt idx="0">
                  <c:v>0.48358562535256205</c:v>
                </c:pt>
                <c:pt idx="1">
                  <c:v>0.85</c:v>
                </c:pt>
                <c:pt idx="2">
                  <c:v>0.78309409888357262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98-4FCC-8421-49F338A43D06}"/>
            </c:ext>
          </c:extLst>
        </c:ser>
        <c:ser>
          <c:idx val="1"/>
          <c:order val="1"/>
          <c:tx>
            <c:strRef>
              <c:f>'Figure complémentaire - 11'!$M$7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398-4FCC-8421-49F338A43D0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98-4FCC-8421-49F338A43D0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98-4FCC-8421-49F338A43D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- 11'!$N$5:$P$5</c:f>
              <c:strCache>
                <c:ptCount val="3"/>
                <c:pt idx="0">
                  <c:v>Ensemble de la population 2021</c:v>
                </c:pt>
                <c:pt idx="1">
                  <c:v>Ensemble des mis en cause 2016-2023</c:v>
                </c:pt>
                <c:pt idx="2">
                  <c:v>Mis en cause pour atteintes à la probité 2016-2023</c:v>
                </c:pt>
              </c:strCache>
            </c:strRef>
          </c:cat>
          <c:val>
            <c:numRef>
              <c:f>'Figure complémentaire - 11'!$N$7:$P$7</c:f>
              <c:numCache>
                <c:formatCode>0%</c:formatCode>
                <c:ptCount val="3"/>
                <c:pt idx="0">
                  <c:v>0.516414374647438</c:v>
                </c:pt>
                <c:pt idx="1">
                  <c:v>0.15</c:v>
                </c:pt>
                <c:pt idx="2">
                  <c:v>0.21690590111642744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398-4FCC-8421-49F338A43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58745008"/>
        <c:axId val="1758732496"/>
      </c:barChart>
      <c:catAx>
        <c:axId val="175874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8732496"/>
        <c:crosses val="autoZero"/>
        <c:auto val="1"/>
        <c:lblAlgn val="ctr"/>
        <c:lblOffset val="100"/>
        <c:noMultiLvlLbl val="0"/>
      </c:catAx>
      <c:valAx>
        <c:axId val="1758732496"/>
        <c:scaling>
          <c:orientation val="minMax"/>
          <c:max val="1"/>
        </c:scaling>
        <c:delete val="1"/>
        <c:axPos val="l"/>
        <c:numFmt formatCode="0%" sourceLinked="1"/>
        <c:majorTickMark val="none"/>
        <c:minorTickMark val="none"/>
        <c:tickLblPos val="nextTo"/>
        <c:crossAx val="17587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51012816682235"/>
          <c:y val="1.5488822352881194E-2"/>
          <c:w val="0.68885279642256958"/>
          <c:h val="0.965500478911359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C0-4B48-AC1D-BDFB4D0ACE32}"/>
              </c:ext>
            </c:extLst>
          </c:dPt>
          <c:dPt>
            <c:idx val="1"/>
            <c:bubble3D val="0"/>
            <c:spPr>
              <a:solidFill>
                <a:srgbClr val="EC8B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C0-4B48-AC1D-BDFB4D0ACE3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C0-4B48-AC1D-BDFB4D0ACE32}"/>
              </c:ext>
            </c:extLst>
          </c:dPt>
          <c:dPt>
            <c:idx val="3"/>
            <c:bubble3D val="0"/>
            <c:spPr>
              <a:solidFill>
                <a:srgbClr val="66FFC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C0-4B48-AC1D-BDFB4D0ACE32}"/>
              </c:ext>
            </c:extLst>
          </c:dPt>
          <c:dPt>
            <c:idx val="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BC0-4B48-AC1D-BDFB4D0ACE32}"/>
              </c:ext>
            </c:extLst>
          </c:dPt>
          <c:dPt>
            <c:idx val="5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BC0-4B48-AC1D-BDFB4D0ACE32}"/>
              </c:ext>
            </c:extLst>
          </c:dPt>
          <c:dPt>
            <c:idx val="6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BC0-4B48-AC1D-BDFB4D0ACE32}"/>
              </c:ext>
            </c:extLst>
          </c:dPt>
          <c:dPt>
            <c:idx val="7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BC0-4B48-AC1D-BDFB4D0ACE32}"/>
              </c:ext>
            </c:extLst>
          </c:dPt>
          <c:dLbls>
            <c:dLbl>
              <c:idx val="0"/>
              <c:layout>
                <c:manualLayout>
                  <c:x val="-6.5473486384149474E-2"/>
                  <c:y val="0.117764906480929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C0-4B48-AC1D-BDFB4D0ACE32}"/>
                </c:ext>
              </c:extLst>
            </c:dLbl>
            <c:dLbl>
              <c:idx val="1"/>
              <c:layout>
                <c:manualLayout>
                  <c:x val="-8.5276504452350424E-2"/>
                  <c:y val="4.05350496561606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C0-4B48-AC1D-BDFB4D0ACE32}"/>
                </c:ext>
              </c:extLst>
            </c:dLbl>
            <c:dLbl>
              <c:idx val="2"/>
              <c:layout>
                <c:manualLayout>
                  <c:x val="-0.11079414725288082"/>
                  <c:y val="4.35908583002285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C0-4B48-AC1D-BDFB4D0ACE32}"/>
                </c:ext>
              </c:extLst>
            </c:dLbl>
            <c:dLbl>
              <c:idx val="3"/>
              <c:layout>
                <c:manualLayout>
                  <c:x val="2.8482588238952986E-2"/>
                  <c:y val="2.40097860603124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C0-4B48-AC1D-BDFB4D0ACE32}"/>
                </c:ext>
              </c:extLst>
            </c:dLbl>
            <c:dLbl>
              <c:idx val="4"/>
              <c:layout>
                <c:manualLayout>
                  <c:x val="-0.14906116203325084"/>
                  <c:y val="-9.81456925805518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C0-4B48-AC1D-BDFB4D0ACE32}"/>
                </c:ext>
              </c:extLst>
            </c:dLbl>
            <c:dLbl>
              <c:idx val="5"/>
              <c:layout>
                <c:manualLayout>
                  <c:x val="0.17002541344046668"/>
                  <c:y val="-0.1710659309737137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C0-4B48-AC1D-BDFB4D0ACE32}"/>
                </c:ext>
              </c:extLst>
            </c:dLbl>
            <c:dLbl>
              <c:idx val="6"/>
              <c:layout>
                <c:manualLayout>
                  <c:x val="0.16445435244043446"/>
                  <c:y val="0.13372485618064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C0-4B48-AC1D-BDFB4D0ACE32}"/>
                </c:ext>
              </c:extLst>
            </c:dLbl>
            <c:dLbl>
              <c:idx val="7"/>
              <c:layout>
                <c:manualLayout>
                  <c:x val="1.9275561444878492E-2"/>
                  <c:y val="0.1478660713972963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C0-4B48-AC1D-BDFB4D0ACE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'Figure complémentaire - 12'!$A$4:$A$11</c:f>
              <c:strCache>
                <c:ptCount val="8"/>
                <c:pt idx="0">
                  <c:v>Recel</c:v>
                </c:pt>
                <c:pt idx="1">
                  <c:v>Trafic d'influence</c:v>
                </c:pt>
                <c:pt idx="2">
                  <c:v>Concussion</c:v>
                </c:pt>
                <c:pt idx="3">
                  <c:v>Blanchiment</c:v>
                </c:pt>
                <c:pt idx="4">
                  <c:v>Corruption</c:v>
                </c:pt>
                <c:pt idx="5">
                  <c:v>Détournement de fonds publics</c:v>
                </c:pt>
                <c:pt idx="6">
                  <c:v>Prise illégale d'intérêts</c:v>
                </c:pt>
                <c:pt idx="7">
                  <c:v>Favoritisme</c:v>
                </c:pt>
              </c:strCache>
            </c:strRef>
          </c:cat>
          <c:val>
            <c:numRef>
              <c:f>'Figure complémentaire - 12'!$C$4:$C$11</c:f>
              <c:numCache>
                <c:formatCode>0%</c:formatCode>
                <c:ptCount val="8"/>
                <c:pt idx="0">
                  <c:v>0.12121212121212122</c:v>
                </c:pt>
                <c:pt idx="1">
                  <c:v>3.5353535353535352E-2</c:v>
                </c:pt>
                <c:pt idx="2">
                  <c:v>5.0505050505050504E-2</c:v>
                </c:pt>
                <c:pt idx="3">
                  <c:v>0</c:v>
                </c:pt>
                <c:pt idx="4">
                  <c:v>0.18181818181818182</c:v>
                </c:pt>
                <c:pt idx="5">
                  <c:v>0.34848484848484851</c:v>
                </c:pt>
                <c:pt idx="6">
                  <c:v>0.13131313131313133</c:v>
                </c:pt>
                <c:pt idx="7">
                  <c:v>0.13131313131313133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BC0-4B48-AC1D-BDFB4D0ACE3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1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955945194618"/>
          <c:y val="9.4965392779293528E-2"/>
          <c:w val="0.62098891991652505"/>
          <c:h val="0.84201601915920732"/>
        </c:manualLayout>
      </c:layout>
      <c:pieChart>
        <c:varyColors val="1"/>
        <c:ser>
          <c:idx val="0"/>
          <c:order val="0"/>
          <c:tx>
            <c:strRef>
              <c:f>'Figure complémentaire - 12'!$F$3</c:f>
              <c:strCache>
                <c:ptCount val="1"/>
                <c:pt idx="0">
                  <c:v>Nombre d'infractions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E4-41DE-8AA4-DCD647514C1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E4-41DE-8AA4-DCD647514C1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E4-41DE-8AA4-DCD647514C1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E4-41DE-8AA4-DCD647514C1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DB4-4079-B1A0-6F09D573D9E5}"/>
              </c:ext>
            </c:extLst>
          </c:dPt>
          <c:dLbls>
            <c:dLbl>
              <c:idx val="0"/>
              <c:layout>
                <c:manualLayout>
                  <c:x val="-0.20692114135843354"/>
                  <c:y val="-0.293622824167839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4-41DE-8AA4-DCD647514C13}"/>
                </c:ext>
              </c:extLst>
            </c:dLbl>
            <c:dLbl>
              <c:idx val="1"/>
              <c:layout>
                <c:manualLayout>
                  <c:x val="0.19758197681475229"/>
                  <c:y val="-4.14246078725353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E4-41DE-8AA4-DCD647514C13}"/>
                </c:ext>
              </c:extLst>
            </c:dLbl>
            <c:dLbl>
              <c:idx val="2"/>
              <c:layout>
                <c:manualLayout>
                  <c:x val="0.17569391323738201"/>
                  <c:y val="0.1457278676379799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E4-41DE-8AA4-DCD647514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'Figure complémentaire - 12'!$E$4:$E$8</c:f>
              <c:strCache>
                <c:ptCount val="5"/>
                <c:pt idx="0">
                  <c:v>Actes relevant de la fraude ou de la tromperie</c:v>
                </c:pt>
                <c:pt idx="1">
                  <c:v>Atteintes à l’ordre public et à l’autorité de l’Etat</c:v>
                </c:pt>
                <c:pt idx="2">
                  <c:v>Atteintes aux biens sans violence ni menace</c:v>
                </c:pt>
                <c:pt idx="3">
                  <c:v>Actes portant atteinte ou visant à porter atteinte à la personne</c:v>
                </c:pt>
                <c:pt idx="4">
                  <c:v>Autres contextes</c:v>
                </c:pt>
              </c:strCache>
            </c:strRef>
          </c:cat>
          <c:val>
            <c:numRef>
              <c:f>'Figure complémentaire - 12'!$F$4:$F$8</c:f>
              <c:numCache>
                <c:formatCode>General</c:formatCode>
                <c:ptCount val="5"/>
                <c:pt idx="0">
                  <c:v>81</c:v>
                </c:pt>
                <c:pt idx="1">
                  <c:v>13</c:v>
                </c:pt>
                <c:pt idx="2">
                  <c:v>16</c:v>
                </c:pt>
                <c:pt idx="3">
                  <c:v>4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E4-41DE-8AA4-DCD647514C1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4.057169791539305E-2"/>
          <c:w val="0.94856933508311458"/>
          <c:h val="0.74784908633651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complémentaire - 13'!$S$6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48-4924-859E-2F666D48E5A5}"/>
              </c:ext>
            </c:extLst>
          </c:dPt>
          <c:dPt>
            <c:idx val="1"/>
            <c:invertIfNegative val="0"/>
            <c:bubble3D val="0"/>
            <c:spPr>
              <a:solidFill>
                <a:srgbClr val="F5993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48-4924-859E-2F666D48E5A5}"/>
              </c:ext>
            </c:extLst>
          </c:dPt>
          <c:dPt>
            <c:idx val="2"/>
            <c:invertIfNegative val="0"/>
            <c:bubble3D val="0"/>
            <c:spPr>
              <a:solidFill>
                <a:srgbClr val="334F9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48-4924-859E-2F666D48E5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- 13'!$T$5:$V$5</c:f>
              <c:strCache>
                <c:ptCount val="3"/>
                <c:pt idx="0">
                  <c:v>Ensemble de la population 2021</c:v>
                </c:pt>
                <c:pt idx="1">
                  <c:v>Ensemble des victimes 2016-2023</c:v>
                </c:pt>
                <c:pt idx="2">
                  <c:v>Victimes pour atteintes à la probité 2016-2023</c:v>
                </c:pt>
              </c:strCache>
            </c:strRef>
          </c:cat>
          <c:val>
            <c:numRef>
              <c:f>'Figure complémentaire - 13'!$T$6:$V$6</c:f>
              <c:numCache>
                <c:formatCode>0%</c:formatCode>
                <c:ptCount val="3"/>
                <c:pt idx="0">
                  <c:v>0.50148652193125309</c:v>
                </c:pt>
                <c:pt idx="1">
                  <c:v>0.57999999999999996</c:v>
                </c:pt>
                <c:pt idx="2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48-4924-859E-2F666D48E5A5}"/>
            </c:ext>
          </c:extLst>
        </c:ser>
        <c:ser>
          <c:idx val="1"/>
          <c:order val="1"/>
          <c:tx>
            <c:strRef>
              <c:f>'Figure complémentaire - 13'!$S$7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E48-4924-859E-2F666D48E5A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48-4924-859E-2F666D48E5A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48-4924-859E-2F666D48E5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- 13'!$T$5:$V$5</c:f>
              <c:strCache>
                <c:ptCount val="3"/>
                <c:pt idx="0">
                  <c:v>Ensemble de la population 2021</c:v>
                </c:pt>
                <c:pt idx="1">
                  <c:v>Ensemble des victimes 2016-2023</c:v>
                </c:pt>
                <c:pt idx="2">
                  <c:v>Victimes pour atteintes à la probité 2016-2023</c:v>
                </c:pt>
              </c:strCache>
            </c:strRef>
          </c:cat>
          <c:val>
            <c:numRef>
              <c:f>'Figure complémentaire - 13'!$T$7:$V$7</c:f>
              <c:numCache>
                <c:formatCode>0%</c:formatCode>
                <c:ptCount val="3"/>
                <c:pt idx="0">
                  <c:v>0.49851184152535905</c:v>
                </c:pt>
                <c:pt idx="1">
                  <c:v>0.42</c:v>
                </c:pt>
                <c:pt idx="2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E48-4924-859E-2F666D48E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58739568"/>
        <c:axId val="1758741200"/>
      </c:barChart>
      <c:catAx>
        <c:axId val="175873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8741200"/>
        <c:crosses val="autoZero"/>
        <c:auto val="1"/>
        <c:lblAlgn val="ctr"/>
        <c:lblOffset val="100"/>
        <c:noMultiLvlLbl val="0"/>
      </c:catAx>
      <c:valAx>
        <c:axId val="1758741200"/>
        <c:scaling>
          <c:orientation val="minMax"/>
          <c:max val="1"/>
        </c:scaling>
        <c:delete val="1"/>
        <c:axPos val="l"/>
        <c:numFmt formatCode="0%" sourceLinked="1"/>
        <c:majorTickMark val="none"/>
        <c:minorTickMark val="none"/>
        <c:tickLblPos val="nextTo"/>
        <c:crossAx val="175873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2844312531367"/>
          <c:y val="3.4106943703297393E-2"/>
          <c:w val="0.43018421433280546"/>
          <c:h val="0.478814721452257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7-4E0F-802F-4FD01B5CB924}"/>
              </c:ext>
            </c:extLst>
          </c:dPt>
          <c:dPt>
            <c:idx val="1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27-4E0F-802F-4FD01B5CB924}"/>
              </c:ext>
            </c:extLst>
          </c:dPt>
          <c:dPt>
            <c:idx val="2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327-4E0F-802F-4FD01B5CB924}"/>
              </c:ext>
            </c:extLst>
          </c:dPt>
          <c:dPt>
            <c:idx val="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327-4E0F-802F-4FD01B5CB924}"/>
              </c:ext>
            </c:extLst>
          </c:dPt>
          <c:dPt>
            <c:idx val="4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327-4E0F-802F-4FD01B5CB92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E6C206E-F41D-4F96-8A3F-D02F1D98442D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CB24FEF0-B912-484D-8786-D3C9A8294F52}" type="PERCENTAGE">
                      <a:rPr lang="en-US"/>
                      <a:pPr/>
                      <a:t>[POURCENTAGE]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327-4E0F-802F-4FD01B5CB92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97A3E5E-B932-424F-B317-724739FFDC71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82CF750D-529A-448F-9C5A-DB2DE1CE6DA3}" type="PERCENTAGE">
                      <a:rPr lang="en-US"/>
                      <a:pPr/>
                      <a:t>[POURCENTAGE]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327-4E0F-802F-4FD01B5CB92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114188F-59FE-4770-90B0-D72630E40E8B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0CFA21E8-5498-4017-BDC8-73127C2C4174}" type="PERCENTAGE">
                      <a:rPr lang="en-US"/>
                      <a:pPr/>
                      <a:t>[POURCENTAGE]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1327-4E0F-802F-4FD01B5CB924}"/>
                </c:ext>
              </c:extLst>
            </c:dLbl>
            <c:dLbl>
              <c:idx val="3"/>
              <c:layout>
                <c:manualLayout>
                  <c:x val="0.18294102124470699"/>
                  <c:y val="5.5649451722446501E-2"/>
                </c:manualLayout>
              </c:layout>
              <c:tx>
                <c:rich>
                  <a:bodyPr/>
                  <a:lstStyle/>
                  <a:p>
                    <a:fld id="{EDD8D129-1B72-4C94-826E-BD916649793B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C4FD685E-74F8-49DA-9A27-F7568E0F96A6}" type="PERCENTAGE">
                      <a:rPr lang="en-US"/>
                      <a:pPr/>
                      <a:t>[POURCENTAGE]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1327-4E0F-802F-4FD01B5CB92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1FDB02A-C789-4BE9-8995-9A5B84CE1404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00CA2449-CDFB-41D2-96B4-553DC1F8BBF2}" type="PERCENTAGE">
                      <a:rPr lang="en-US"/>
                      <a:pPr/>
                      <a:t>[POURCENTAGE]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1327-4E0F-802F-4FD01B5CB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'Figure 3'!$H$4:$H$8</c:f>
              <c:numCache>
                <c:formatCode>General</c:formatCode>
                <c:ptCount val="5"/>
                <c:pt idx="0">
                  <c:v>1827</c:v>
                </c:pt>
                <c:pt idx="1">
                  <c:v>610</c:v>
                </c:pt>
                <c:pt idx="2">
                  <c:v>377</c:v>
                </c:pt>
                <c:pt idx="3">
                  <c:v>382</c:v>
                </c:pt>
                <c:pt idx="4">
                  <c:v>401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'[Mise en forme graphiques metro et dom - V3.xlsx]4- contexte groupe NFI'!#REF!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'[Mise en forme graphiques metro et dom - V3.xlsx]4- contexte groupe NFI'!#REF!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'Figure 3'!$F$4:$F$8</c15:f>
                <c15:dlblRangeCache>
                  <c:ptCount val="5"/>
                  <c:pt idx="0">
                    <c:v>Actes relevant de la fraude ou de la tromperie</c:v>
                  </c:pt>
                  <c:pt idx="1">
                    <c:v>Atteintes à l’ordre public et à l’autorité de l’Etat</c:v>
                  </c:pt>
                  <c:pt idx="2">
                    <c:v>Atteintes aux biens sans violence ni menace</c:v>
                  </c:pt>
                  <c:pt idx="3">
                    <c:v>Actes portant atteinte ou visant à porter atteinte à la personne</c:v>
                  </c:pt>
                  <c:pt idx="4">
                    <c:v>Autres contextes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1327-4E0F-802F-4FD01B5CB92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4.057169791539305E-2"/>
          <c:w val="0.94856933508311458"/>
          <c:h val="0.754679926032849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complémentaire - 13'!$N$6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2-44B6-9B96-08996B07B2A6}"/>
              </c:ext>
            </c:extLst>
          </c:dPt>
          <c:dPt>
            <c:idx val="1"/>
            <c:invertIfNegative val="0"/>
            <c:bubble3D val="0"/>
            <c:spPr>
              <a:solidFill>
                <a:srgbClr val="F5993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2-44B6-9B96-08996B07B2A6}"/>
              </c:ext>
            </c:extLst>
          </c:dPt>
          <c:dPt>
            <c:idx val="2"/>
            <c:invertIfNegative val="0"/>
            <c:bubble3D val="0"/>
            <c:spPr>
              <a:solidFill>
                <a:srgbClr val="334F9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2-44B6-9B96-08996B07B2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- 13'!$O$5:$Q$5</c:f>
              <c:strCache>
                <c:ptCount val="3"/>
                <c:pt idx="0">
                  <c:v>Ensemble de la population 2021</c:v>
                </c:pt>
                <c:pt idx="1">
                  <c:v>Ensemble des mis en cause 2016-2023</c:v>
                </c:pt>
                <c:pt idx="2">
                  <c:v>Mis en cause pour atteintes à la probité 2016-2023</c:v>
                </c:pt>
              </c:strCache>
            </c:strRef>
          </c:cat>
          <c:val>
            <c:numRef>
              <c:f>'Figure complémentaire - 13'!$O$6:$Q$6</c:f>
              <c:numCache>
                <c:formatCode>0%</c:formatCode>
                <c:ptCount val="3"/>
                <c:pt idx="0">
                  <c:v>0.50148652193125309</c:v>
                </c:pt>
                <c:pt idx="1">
                  <c:v>0.87</c:v>
                </c:pt>
                <c:pt idx="2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22-44B6-9B96-08996B07B2A6}"/>
            </c:ext>
          </c:extLst>
        </c:ser>
        <c:ser>
          <c:idx val="1"/>
          <c:order val="1"/>
          <c:tx>
            <c:strRef>
              <c:f>'Figure complémentaire - 13'!$N$7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3B22-44B6-9B96-08996B07B2A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22-44B6-9B96-08996B07B2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- 13'!$O$5:$Q$5</c:f>
              <c:strCache>
                <c:ptCount val="3"/>
                <c:pt idx="0">
                  <c:v>Ensemble de la population 2021</c:v>
                </c:pt>
                <c:pt idx="1">
                  <c:v>Ensemble des mis en cause 2016-2023</c:v>
                </c:pt>
                <c:pt idx="2">
                  <c:v>Mis en cause pour atteintes à la probité 2016-2023</c:v>
                </c:pt>
              </c:strCache>
            </c:strRef>
          </c:cat>
          <c:val>
            <c:numRef>
              <c:f>'Figure complémentaire - 13'!$O$7:$Q$7</c:f>
              <c:numCache>
                <c:formatCode>0%</c:formatCode>
                <c:ptCount val="3"/>
                <c:pt idx="0">
                  <c:v>0.49851184152535905</c:v>
                </c:pt>
                <c:pt idx="1">
                  <c:v>0.13</c:v>
                </c:pt>
                <c:pt idx="2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22-44B6-9B96-08996B07B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58745552"/>
        <c:axId val="1758746096"/>
      </c:barChart>
      <c:catAx>
        <c:axId val="175874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8746096"/>
        <c:crosses val="autoZero"/>
        <c:auto val="1"/>
        <c:lblAlgn val="ctr"/>
        <c:lblOffset val="100"/>
        <c:noMultiLvlLbl val="0"/>
      </c:catAx>
      <c:valAx>
        <c:axId val="1758746096"/>
        <c:scaling>
          <c:orientation val="minMax"/>
          <c:max val="1"/>
        </c:scaling>
        <c:delete val="1"/>
        <c:axPos val="l"/>
        <c:numFmt formatCode="0%" sourceLinked="1"/>
        <c:majorTickMark val="none"/>
        <c:minorTickMark val="none"/>
        <c:tickLblPos val="nextTo"/>
        <c:crossAx val="175874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complémentaire - 13'!$B$5</c:f>
              <c:strCache>
                <c:ptCount val="1"/>
                <c:pt idx="0">
                  <c:v>Ensemble de la population 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- 13'!$A$6:$A$13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- 13'!$B$6:$B$13</c:f>
              <c:numCache>
                <c:formatCode>0%</c:formatCode>
                <c:ptCount val="8"/>
                <c:pt idx="0">
                  <c:v>0.21839098672645887</c:v>
                </c:pt>
                <c:pt idx="1">
                  <c:v>0.14264909784119428</c:v>
                </c:pt>
                <c:pt idx="2">
                  <c:v>0.1472028431332737</c:v>
                </c:pt>
                <c:pt idx="3">
                  <c:v>0.1475328282068859</c:v>
                </c:pt>
                <c:pt idx="4">
                  <c:v>0.14127934858435956</c:v>
                </c:pt>
                <c:pt idx="5">
                  <c:v>0.10488084613643144</c:v>
                </c:pt>
                <c:pt idx="6">
                  <c:v>6.1786599510149524E-2</c:v>
                </c:pt>
                <c:pt idx="7">
                  <c:v>3.6277449861246702E-2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B-4B7D-BCDF-5D5D1AA3D103}"/>
            </c:ext>
          </c:extLst>
        </c:ser>
        <c:ser>
          <c:idx val="1"/>
          <c:order val="1"/>
          <c:tx>
            <c:strRef>
              <c:f>'Figure complémentaire - 13'!$C$5</c:f>
              <c:strCache>
                <c:ptCount val="1"/>
                <c:pt idx="0">
                  <c:v>Ensemble des victimes 2016-2023</c:v>
                </c:pt>
              </c:strCache>
            </c:strRef>
          </c:tx>
          <c:spPr>
            <a:solidFill>
              <a:srgbClr val="F5993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- 13'!$A$6:$A$13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- 13'!$C$6:$C$13</c:f>
              <c:numCache>
                <c:formatCode>0%</c:formatCode>
                <c:ptCount val="8"/>
                <c:pt idx="0">
                  <c:v>0.06</c:v>
                </c:pt>
                <c:pt idx="1">
                  <c:v>0.15</c:v>
                </c:pt>
                <c:pt idx="2">
                  <c:v>0.23</c:v>
                </c:pt>
                <c:pt idx="3">
                  <c:v>0.21</c:v>
                </c:pt>
                <c:pt idx="4">
                  <c:v>0.18</c:v>
                </c:pt>
                <c:pt idx="5">
                  <c:v>0.1</c:v>
                </c:pt>
                <c:pt idx="6">
                  <c:v>0.05</c:v>
                </c:pt>
                <c:pt idx="7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B-4B7D-BCDF-5D5D1AA3D103}"/>
            </c:ext>
          </c:extLst>
        </c:ser>
        <c:ser>
          <c:idx val="2"/>
          <c:order val="2"/>
          <c:tx>
            <c:strRef>
              <c:f>'Figure complémentaire - 13'!$D$5</c:f>
              <c:strCache>
                <c:ptCount val="1"/>
                <c:pt idx="0">
                  <c:v>victimes pour
atteintes à la probité 2016-2023</c:v>
                </c:pt>
              </c:strCache>
            </c:strRef>
          </c:tx>
          <c:spPr>
            <a:solidFill>
              <a:srgbClr val="334F9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- 13'!$A$6:$A$13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- 13'!$D$6:$D$13</c:f>
              <c:numCache>
                <c:formatCode>0%</c:formatCode>
                <c:ptCount val="8"/>
                <c:pt idx="0">
                  <c:v>0</c:v>
                </c:pt>
                <c:pt idx="1">
                  <c:v>0.02</c:v>
                </c:pt>
                <c:pt idx="2">
                  <c:v>0.2</c:v>
                </c:pt>
                <c:pt idx="3">
                  <c:v>0.2</c:v>
                </c:pt>
                <c:pt idx="4">
                  <c:v>0.35</c:v>
                </c:pt>
                <c:pt idx="5">
                  <c:v>0.21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AB-4B7D-BCDF-5D5D1AA3D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8747184"/>
        <c:axId val="1758733584"/>
      </c:barChart>
      <c:catAx>
        <c:axId val="175874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8733584"/>
        <c:crosses val="autoZero"/>
        <c:auto val="1"/>
        <c:lblAlgn val="ctr"/>
        <c:lblOffset val="100"/>
        <c:noMultiLvlLbl val="0"/>
      </c:catAx>
      <c:valAx>
        <c:axId val="17587335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75874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complémentaire - 13'!$B$18</c:f>
              <c:strCache>
                <c:ptCount val="1"/>
                <c:pt idx="0">
                  <c:v>Ensemble de la population 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- 13'!$A$19:$A$26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- 13'!$B$19:$B$26</c:f>
              <c:numCache>
                <c:formatCode>0%</c:formatCode>
                <c:ptCount val="8"/>
                <c:pt idx="0">
                  <c:v>0.21839098672645887</c:v>
                </c:pt>
                <c:pt idx="1">
                  <c:v>0.14264909784119428</c:v>
                </c:pt>
                <c:pt idx="2">
                  <c:v>0.1472028431332737</c:v>
                </c:pt>
                <c:pt idx="3">
                  <c:v>0.1475328282068859</c:v>
                </c:pt>
                <c:pt idx="4">
                  <c:v>0.14127934858435956</c:v>
                </c:pt>
                <c:pt idx="5">
                  <c:v>0.10488084613643144</c:v>
                </c:pt>
                <c:pt idx="6">
                  <c:v>6.1786599510149524E-2</c:v>
                </c:pt>
                <c:pt idx="7">
                  <c:v>3.6277449861246702E-2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6-48B9-980A-05E998C40273}"/>
            </c:ext>
          </c:extLst>
        </c:ser>
        <c:ser>
          <c:idx val="1"/>
          <c:order val="1"/>
          <c:tx>
            <c:strRef>
              <c:f>'Figure complémentaire - 13'!$C$18</c:f>
              <c:strCache>
                <c:ptCount val="1"/>
                <c:pt idx="0">
                  <c:v>Ensemble des mis en cause 2016-2023</c:v>
                </c:pt>
              </c:strCache>
            </c:strRef>
          </c:tx>
          <c:spPr>
            <a:solidFill>
              <a:srgbClr val="F5993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- 13'!$A$19:$A$26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- 13'!$C$19:$C$26</c:f>
              <c:numCache>
                <c:formatCode>0%</c:formatCode>
                <c:ptCount val="8"/>
                <c:pt idx="0">
                  <c:v>7.0000000000000007E-2</c:v>
                </c:pt>
                <c:pt idx="1">
                  <c:v>0.38</c:v>
                </c:pt>
                <c:pt idx="2">
                  <c:v>0.25</c:v>
                </c:pt>
                <c:pt idx="3">
                  <c:v>0.16</c:v>
                </c:pt>
                <c:pt idx="4">
                  <c:v>0.09</c:v>
                </c:pt>
                <c:pt idx="5">
                  <c:v>0.04</c:v>
                </c:pt>
                <c:pt idx="6">
                  <c:v>0.01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6-48B9-980A-05E998C40273}"/>
            </c:ext>
          </c:extLst>
        </c:ser>
        <c:ser>
          <c:idx val="2"/>
          <c:order val="2"/>
          <c:tx>
            <c:strRef>
              <c:f>'Figure complémentaire - 13'!$D$18</c:f>
              <c:strCache>
                <c:ptCount val="1"/>
                <c:pt idx="0">
                  <c:v>Mis en cause pour atteintes à la probité 2016-2023</c:v>
                </c:pt>
              </c:strCache>
            </c:strRef>
          </c:tx>
          <c:spPr>
            <a:solidFill>
              <a:srgbClr val="334F9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- 13'!$A$19:$A$26</c:f>
              <c:strCache>
                <c:ptCount val="8"/>
                <c:pt idx="0">
                  <c:v>&lt; 15</c:v>
                </c:pt>
                <c:pt idx="1">
                  <c:v>15-24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55-64</c:v>
                </c:pt>
                <c:pt idx="6">
                  <c:v>65-74</c:v>
                </c:pt>
                <c:pt idx="7">
                  <c:v>75 ou +</c:v>
                </c:pt>
              </c:strCache>
            </c:strRef>
          </c:cat>
          <c:val>
            <c:numRef>
              <c:f>'Figure complémentaire - 13'!$D$19:$D$26</c:f>
              <c:numCache>
                <c:formatCode>0%</c:formatCode>
                <c:ptCount val="8"/>
                <c:pt idx="0">
                  <c:v>0</c:v>
                </c:pt>
                <c:pt idx="1">
                  <c:v>7.0000000000000007E-2</c:v>
                </c:pt>
                <c:pt idx="2">
                  <c:v>0.16</c:v>
                </c:pt>
                <c:pt idx="3">
                  <c:v>0.23</c:v>
                </c:pt>
                <c:pt idx="4">
                  <c:v>0.26</c:v>
                </c:pt>
                <c:pt idx="5">
                  <c:v>0.2</c:v>
                </c:pt>
                <c:pt idx="6">
                  <c:v>7.0000000000000007E-2</c:v>
                </c:pt>
                <c:pt idx="7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96-48B9-980A-05E998C40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8734128"/>
        <c:axId val="1758744464"/>
      </c:barChart>
      <c:catAx>
        <c:axId val="175873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8744464"/>
        <c:crosses val="autoZero"/>
        <c:auto val="1"/>
        <c:lblAlgn val="ctr"/>
        <c:lblOffset val="100"/>
        <c:noMultiLvlLbl val="0"/>
      </c:catAx>
      <c:valAx>
        <c:axId val="17587444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75873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3'!$F$12</c:f>
              <c:strCache>
                <c:ptCount val="1"/>
                <c:pt idx="0">
                  <c:v>Infraction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07-478F-AC47-C05256D455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07-478F-AC47-C05256D4554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907-478F-AC47-C05256D45543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07-478F-AC47-C05256D4554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07-478F-AC47-C05256D4554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34ABA65-3E38-4DE0-B362-B6A79CB171B1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CDA22CC1-4BCC-4FAA-8E82-5B5AD1BD7B5F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907-478F-AC47-C05256D455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6F86845-9FB2-4D57-8919-0D0E9AD5765C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6322EC6D-8C08-4F0E-A01D-A5F697080A80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907-478F-AC47-C05256D4554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FB6F489-6706-4BF8-8D48-2DFD818C2EC9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C7C37461-4485-4F0C-BF7C-E3717B3D135F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907-478F-AC47-C05256D45543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7320A18-6755-473E-A5FA-98C955912F7D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[PLAGECELL]</a:t>
                    </a:fld>
                    <a:endParaRPr lang="en-US" baseline="0"/>
                  </a:p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E10D391-8368-47FC-9A64-FA1416058565}" type="VALUE">
                      <a:rPr lang="en-US"/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[VALEUR]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907-478F-AC47-C05256D4554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E90D687-DFA1-4721-B3CC-6A3DFA2BDA94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E65D36F4-2D53-45AB-B6AF-958F68146A33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907-478F-AC47-C05256D4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3'!$G$11:$K$11</c:f>
              <c:strCache>
                <c:ptCount val="5"/>
                <c:pt idx="0">
                  <c:v>Actes relevant de la fraude ou de la tromperie</c:v>
                </c:pt>
                <c:pt idx="1">
                  <c:v>Atteintes à l’ordre public et à l’autorité de l’Etat</c:v>
                </c:pt>
                <c:pt idx="2">
                  <c:v>Atteintes aux biens sans violence ni menace</c:v>
                </c:pt>
                <c:pt idx="3">
                  <c:v>Actes portant atteinte ou visant à porter atteinte à la personne</c:v>
                </c:pt>
                <c:pt idx="4">
                  <c:v>Autres atteintes</c:v>
                </c:pt>
              </c:strCache>
            </c:strRef>
          </c:cat>
          <c:val>
            <c:numRef>
              <c:f>'Figure 3'!$G$12:$K$12</c:f>
              <c:numCache>
                <c:formatCode>0%</c:formatCode>
                <c:ptCount val="5"/>
                <c:pt idx="0">
                  <c:v>0.36</c:v>
                </c:pt>
                <c:pt idx="1">
                  <c:v>0.27</c:v>
                </c:pt>
                <c:pt idx="2">
                  <c:v>0.92</c:v>
                </c:pt>
                <c:pt idx="3">
                  <c:v>0.47</c:v>
                </c:pt>
                <c:pt idx="4">
                  <c:v>0.56000000000000005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'Figure 3'!$M$12:$Q$12</c15:f>
                <c15:dlblRangeCache>
                  <c:ptCount val="5"/>
                  <c:pt idx="0">
                    <c:v>Contrefaçon ou faux</c:v>
                  </c:pt>
                  <c:pt idx="1">
                    <c:v>Atteintes à l’autorité de la justice</c:v>
                  </c:pt>
                  <c:pt idx="2">
                    <c:v>Vol sans violence et abus de confiance</c:v>
                  </c:pt>
                  <c:pt idx="3">
                    <c:v>Atteintes volontaires à l'intégrité de la personne</c:v>
                  </c:pt>
                  <c:pt idx="4">
                    <c:v>Actes faisant intervenir des stupéfiants ou d’autres substances psychoactives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8907-478F-AC47-C05256D45543}"/>
            </c:ext>
          </c:extLst>
        </c:ser>
        <c:ser>
          <c:idx val="1"/>
          <c:order val="1"/>
          <c:tx>
            <c:strRef>
              <c:f>'Figure 3'!$F$13</c:f>
              <c:strCache>
                <c:ptCount val="1"/>
                <c:pt idx="0">
                  <c:v>Infraction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07-478F-AC47-C05256D455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907-478F-AC47-C05256D4554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8907-478F-AC47-C05256D45543}"/>
              </c:ext>
            </c:extLst>
          </c:dPt>
          <c:dPt>
            <c:idx val="3"/>
            <c:invertIfNegative val="0"/>
            <c:bubble3D val="0"/>
            <c:spPr>
              <a:solidFill>
                <a:srgbClr val="9A9A9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907-478F-AC47-C05256D4554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8907-478F-AC47-C05256D4554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3302563-F3A9-4D50-BBC8-4ED79CF76146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B4D0D9FE-0995-40A8-A9A0-57D190E8FDC0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907-478F-AC47-C05256D455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9B4503E-3AF0-4967-AED3-9B000F1C76CC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76CEFF1D-F4A5-41D6-A5E0-54710AD0378C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907-478F-AC47-C05256D4554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AE01D79-F3E1-43B6-AE23-69229C796D33}" type="CELLRANGE">
                      <a:rPr lang="en-US" baseline="0"/>
                      <a:pPr/>
                      <a:t>[PLAGECELL]</a:t>
                    </a:fld>
                    <a:r>
                      <a:rPr lang="en-US" baseline="0"/>
                      <a:t>; </a:t>
                    </a:r>
                    <a:fld id="{E5593E3E-6293-4A4E-8003-BA110423CD1A}" type="VALUE">
                      <a:rPr lang="en-US" baseline="0"/>
                      <a:pPr/>
                      <a:t>[VALEUR]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907-478F-AC47-C05256D4554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CB50FA1-0D8B-4A77-907F-3B4B62E783D2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2457C031-9505-4971-A1A9-81652B8326E1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907-478F-AC47-C05256D45543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92C5853-E292-4F5C-8A6B-3E3687E72118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[PLAGECELL]</a:t>
                    </a:fld>
                    <a:endParaRPr lang="en-US" baseline="0"/>
                  </a:p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CAE7224-A355-4A37-A4BD-7077C233D5A8}" type="VALUE">
                      <a:rPr lang="en-US"/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[VALEUR]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8907-478F-AC47-C05256D4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3'!$G$11:$K$11</c:f>
              <c:strCache>
                <c:ptCount val="5"/>
                <c:pt idx="0">
                  <c:v>Actes relevant de la fraude ou de la tromperie</c:v>
                </c:pt>
                <c:pt idx="1">
                  <c:v>Atteintes à l’ordre public et à l’autorité de l’Etat</c:v>
                </c:pt>
                <c:pt idx="2">
                  <c:v>Atteintes aux biens sans violence ni menace</c:v>
                </c:pt>
                <c:pt idx="3">
                  <c:v>Actes portant atteinte ou visant à porter atteinte à la personne</c:v>
                </c:pt>
                <c:pt idx="4">
                  <c:v>Autres atteintes</c:v>
                </c:pt>
              </c:strCache>
            </c:strRef>
          </c:cat>
          <c:val>
            <c:numRef>
              <c:f>'Figure 3'!$G$13:$K$13</c:f>
              <c:numCache>
                <c:formatCode>0%</c:formatCode>
                <c:ptCount val="5"/>
                <c:pt idx="0">
                  <c:v>0.28999999999999998</c:v>
                </c:pt>
                <c:pt idx="1">
                  <c:v>0.16</c:v>
                </c:pt>
                <c:pt idx="2">
                  <c:v>0.08</c:v>
                </c:pt>
                <c:pt idx="3">
                  <c:v>0.15</c:v>
                </c:pt>
                <c:pt idx="4">
                  <c:v>0.31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'Figure 3'!$M$13:$Q$13</c15:f>
                <c15:dlblRangeCache>
                  <c:ptCount val="5"/>
                  <c:pt idx="0">
                    <c:v>Actes faisant intervenir le produit d'une infraction</c:v>
                  </c:pt>
                  <c:pt idx="1">
                    <c:v>Infractions à la législation du travail</c:v>
                  </c:pt>
                  <c:pt idx="2">
                    <c:v>Autres atteintes aux biens sans violence</c:v>
                  </c:pt>
                  <c:pt idx="3">
                    <c:v>Harcèlements</c:v>
                  </c:pt>
                  <c:pt idx="4">
                    <c:v>Atteintes à la sécurité publique et à la sûreté de l’État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8907-478F-AC47-C05256D45543}"/>
            </c:ext>
          </c:extLst>
        </c:ser>
        <c:ser>
          <c:idx val="2"/>
          <c:order val="2"/>
          <c:tx>
            <c:strRef>
              <c:f>'Figure 3'!$F$14</c:f>
              <c:strCache>
                <c:ptCount val="1"/>
                <c:pt idx="0">
                  <c:v>Infraction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907-478F-AC47-C05256D455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907-478F-AC47-C05256D4554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907-478F-AC47-C05256D45543}"/>
              </c:ext>
            </c:extLst>
          </c:dPt>
          <c:dPt>
            <c:idx val="3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907-478F-AC47-C05256D4554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907-478F-AC47-C05256D4554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F8BFB6C0-D01F-43EC-8A4B-AA735ADD50F0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D57BEDED-E574-40C4-B9E2-BE9518BEEF97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8907-478F-AC47-C05256D4554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909C909-61B1-4F03-8723-51F15C8FF047}" type="CELLRANGE">
                      <a:rPr lang="en-US" baseline="0"/>
                      <a:pPr/>
                      <a:t>[PLAGECELL]</a:t>
                    </a:fld>
                    <a:r>
                      <a:rPr lang="en-US" baseline="0"/>
                      <a:t>; </a:t>
                    </a:r>
                    <a:fld id="{885920FF-8F70-4584-AC4B-15D0DF97288B}" type="VALUE">
                      <a:rPr lang="en-US" baseline="0"/>
                      <a:pPr/>
                      <a:t>[VALEUR]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8907-478F-AC47-C05256D4554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07-478F-AC47-C05256D4554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8F0037E-047C-4068-A2DE-7B2BFC75C84B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09D36F29-B457-4E90-838A-D9D9B1172BF4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8907-478F-AC47-C05256D4554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86DE71E-72C0-4F31-8D85-9FD95301307F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50F5577A-8185-4054-92C6-E3044D4DAFBB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8907-478F-AC47-C05256D4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3'!$G$11:$K$11</c:f>
              <c:strCache>
                <c:ptCount val="5"/>
                <c:pt idx="0">
                  <c:v>Actes relevant de la fraude ou de la tromperie</c:v>
                </c:pt>
                <c:pt idx="1">
                  <c:v>Atteintes à l’ordre public et à l’autorité de l’Etat</c:v>
                </c:pt>
                <c:pt idx="2">
                  <c:v>Atteintes aux biens sans violence ni menace</c:v>
                </c:pt>
                <c:pt idx="3">
                  <c:v>Actes portant atteinte ou visant à porter atteinte à la personne</c:v>
                </c:pt>
                <c:pt idx="4">
                  <c:v>Autres atteintes</c:v>
                </c:pt>
              </c:strCache>
            </c:strRef>
          </c:cat>
          <c:val>
            <c:numRef>
              <c:f>'Figure 3'!$G$14:$K$14</c:f>
              <c:numCache>
                <c:formatCode>0%</c:formatCode>
                <c:ptCount val="5"/>
                <c:pt idx="0">
                  <c:v>0.26</c:v>
                </c:pt>
                <c:pt idx="1">
                  <c:v>0.12</c:v>
                </c:pt>
                <c:pt idx="3">
                  <c:v>0.09</c:v>
                </c:pt>
                <c:pt idx="4">
                  <c:v>0.13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'Figure 3'!$M$14:$Q$14</c15:f>
                <c15:dlblRangeCache>
                  <c:ptCount val="5"/>
                  <c:pt idx="0">
                    <c:v>Fraude</c:v>
                  </c:pt>
                  <c:pt idx="1">
                    <c:v>Infractions économiques ou financières</c:v>
                  </c:pt>
                  <c:pt idx="3">
                    <c:v>Extorsion ou chantage</c:v>
                  </c:pt>
                  <c:pt idx="4">
                    <c:v>Autres contextes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8907-478F-AC47-C05256D45543}"/>
            </c:ext>
          </c:extLst>
        </c:ser>
        <c:ser>
          <c:idx val="3"/>
          <c:order val="3"/>
          <c:tx>
            <c:strRef>
              <c:f>'Figure 3'!$F$15</c:f>
              <c:strCache>
                <c:ptCount val="1"/>
                <c:pt idx="0">
                  <c:v>Infraction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907-478F-AC47-C05256D455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907-478F-AC47-C05256D45543}"/>
              </c:ext>
            </c:extLst>
          </c:dPt>
          <c:dPt>
            <c:idx val="3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907-478F-AC47-C05256D45543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E106B79D-AB3D-4754-B21A-AEB8B1FC0086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5A209EAA-636D-462E-9FD2-6E1E0A380419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8907-478F-AC47-C05256D45543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190BF8-2A87-480D-9B92-3794C8BAFB01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[PLAGECELL]</a:t>
                    </a:fld>
                    <a:endParaRPr lang="en-US" baseline="0"/>
                  </a:p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E4D9B23-9AC6-4E93-A5CE-8AB391A23E72}" type="VALUE">
                      <a:rPr lang="en-US"/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[VALEUR]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8907-478F-AC47-C05256D4554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07-478F-AC47-C05256D4554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B381805-DC5A-4C49-87EA-7CB2E903C945}" type="CELLRANGE">
                      <a:rPr lang="en-US"/>
                      <a:pPr/>
                      <a:t>[PLAGECELL]</a:t>
                    </a:fld>
                    <a:endParaRPr lang="en-US" baseline="0"/>
                  </a:p>
                  <a:p>
                    <a:fld id="{799C6A22-A43D-42DC-92AF-2716889D45B1}" type="VALUE">
                      <a:rPr lang="en-US"/>
                      <a:pPr/>
                      <a:t>[VALEUR]</a:t>
                    </a:fld>
                    <a:endParaRPr lang="fr-F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8907-478F-AC47-C05256D4554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07-478F-AC47-C05256D4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3'!$G$11:$K$11</c:f>
              <c:strCache>
                <c:ptCount val="5"/>
                <c:pt idx="0">
                  <c:v>Actes relevant de la fraude ou de la tromperie</c:v>
                </c:pt>
                <c:pt idx="1">
                  <c:v>Atteintes à l’ordre public et à l’autorité de l’Etat</c:v>
                </c:pt>
                <c:pt idx="2">
                  <c:v>Atteintes aux biens sans violence ni menace</c:v>
                </c:pt>
                <c:pt idx="3">
                  <c:v>Actes portant atteinte ou visant à porter atteinte à la personne</c:v>
                </c:pt>
                <c:pt idx="4">
                  <c:v>Autres atteintes</c:v>
                </c:pt>
              </c:strCache>
            </c:strRef>
          </c:cat>
          <c:val>
            <c:numRef>
              <c:f>'Figure 3'!$G$15:$K$15</c:f>
              <c:numCache>
                <c:formatCode>0%</c:formatCode>
                <c:ptCount val="5"/>
                <c:pt idx="0">
                  <c:v>0.11</c:v>
                </c:pt>
                <c:pt idx="1">
                  <c:v>0.45</c:v>
                </c:pt>
                <c:pt idx="3">
                  <c:v>0.28999999999999998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'Figure 3'!$M$15:$Q$15</c15:f>
                <c15:dlblRangeCache>
                  <c:ptCount val="5"/>
                  <c:pt idx="0">
                    <c:v>Autres atteintes à la probité*</c:v>
                  </c:pt>
                  <c:pt idx="1">
                    <c:v>Autres atteintes à l’ordre public et à l’autorité de l’Etat</c:v>
                  </c:pt>
                  <c:pt idx="3">
                    <c:v>Autres actes atteintes à la personne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8907-478F-AC47-C05256D4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42624912"/>
        <c:axId val="1642627088"/>
      </c:barChart>
      <c:catAx>
        <c:axId val="16426249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42627088"/>
        <c:crosses val="autoZero"/>
        <c:auto val="1"/>
        <c:lblAlgn val="ctr"/>
        <c:lblOffset val="100"/>
        <c:noMultiLvlLbl val="0"/>
      </c:catAx>
      <c:valAx>
        <c:axId val="1642627088"/>
        <c:scaling>
          <c:orientation val="minMax"/>
          <c:max val="1"/>
        </c:scaling>
        <c:delete val="1"/>
        <c:axPos val="l"/>
        <c:numFmt formatCode="0%" sourceLinked="1"/>
        <c:majorTickMark val="none"/>
        <c:minorTickMark val="none"/>
        <c:tickLblPos val="nextTo"/>
        <c:crossAx val="1642624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660411081322611E-2"/>
          <c:y val="3.3794162826420893E-2"/>
          <c:w val="0.96067917783735479"/>
          <c:h val="0.720296575831246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complémentaire - 4'!$B$4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334F9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5C-4AFF-9E8B-64F1CA0D3DCF}"/>
              </c:ext>
            </c:extLst>
          </c:dPt>
          <c:dLbls>
            <c:dLbl>
              <c:idx val="4"/>
              <c:layout>
                <c:manualLayout>
                  <c:x val="0"/>
                  <c:y val="0.332478682100221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5C-4AFF-9E8B-64F1CA0D3DCF}"/>
                </c:ext>
              </c:extLst>
            </c:dLbl>
            <c:dLbl>
              <c:idx val="5"/>
              <c:layout>
                <c:manualLayout>
                  <c:x val="0"/>
                  <c:y val="0.404521209042418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5C-4AFF-9E8B-64F1CA0D3DCF}"/>
                </c:ext>
              </c:extLst>
            </c:dLbl>
            <c:dLbl>
              <c:idx val="6"/>
              <c:layout>
                <c:manualLayout>
                  <c:x val="-1.4378918860822581E-16"/>
                  <c:y val="0.483375787703956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5C-4AFF-9E8B-64F1CA0D3DCF}"/>
                </c:ext>
              </c:extLst>
            </c:dLbl>
            <c:dLbl>
              <c:idx val="8"/>
              <c:layout>
                <c:manualLayout>
                  <c:x val="-1.4378918860822581E-16"/>
                  <c:y val="0.360585894505122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5C-4AFF-9E8B-64F1CA0D3DCF}"/>
                </c:ext>
              </c:extLst>
            </c:dLbl>
            <c:dLbl>
              <c:idx val="9"/>
              <c:layout>
                <c:manualLayout>
                  <c:x val="-1.4378918860822581E-16"/>
                  <c:y val="0.292942656361503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5C-4AFF-9E8B-64F1CA0D3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- 4'!$A$5:$A$14</c:f>
              <c:strCache>
                <c:ptCount val="10"/>
                <c:pt idx="0">
                  <c:v>Commune hors unité urbaine (zone rurale)</c:v>
                </c:pt>
                <c:pt idx="1">
                  <c:v>2 000 à
4 999 habitants </c:v>
                </c:pt>
                <c:pt idx="2">
                  <c:v>5 000 à
9 999 habitants </c:v>
                </c:pt>
                <c:pt idx="3">
                  <c:v>10 000 à
19 999 habitants </c:v>
                </c:pt>
                <c:pt idx="4">
                  <c:v>20 000 à
49 999 habitants </c:v>
                </c:pt>
                <c:pt idx="5">
                  <c:v>50 000 à
99 999 habitants </c:v>
                </c:pt>
                <c:pt idx="6">
                  <c:v>100 000 à
199 999 habitants </c:v>
                </c:pt>
                <c:pt idx="7">
                  <c:v>200 000 à
1 999 999 habitants </c:v>
                </c:pt>
                <c:pt idx="8">
                  <c:v>Unité urbaine de Paris</c:v>
                </c:pt>
                <c:pt idx="9">
                  <c:v>France</c:v>
                </c:pt>
              </c:strCache>
            </c:strRef>
          </c:cat>
          <c:val>
            <c:numRef>
              <c:f>'Figure complémentaire - 4'!$B$5:$B$14</c:f>
              <c:numCache>
                <c:formatCode>0.0</c:formatCode>
                <c:ptCount val="10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1.1000000000000001</c:v>
                </c:pt>
                <c:pt idx="4">
                  <c:v>1.2</c:v>
                </c:pt>
                <c:pt idx="5">
                  <c:v>1.2</c:v>
                </c:pt>
                <c:pt idx="6">
                  <c:v>1.5</c:v>
                </c:pt>
                <c:pt idx="7">
                  <c:v>1</c:v>
                </c:pt>
                <c:pt idx="8">
                  <c:v>1.1000000000000001</c:v>
                </c:pt>
                <c:pt idx="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5C-4AFF-9E8B-64F1CA0D3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642632528"/>
        <c:axId val="1642629808"/>
      </c:barChart>
      <c:lineChart>
        <c:grouping val="standard"/>
        <c:varyColors val="0"/>
        <c:ser>
          <c:idx val="1"/>
          <c:order val="1"/>
          <c:tx>
            <c:strRef>
              <c:f>'Figure complémentaire - 4'!$C$4</c:f>
              <c:strCache>
                <c:ptCount val="1"/>
                <c:pt idx="0">
                  <c:v>France métropolitaine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5993B"/>
              </a:solidFill>
              <a:ln w="38100">
                <a:solidFill>
                  <a:srgbClr val="F5993B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5993B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- 4'!$A$5:$A$14</c:f>
              <c:strCache>
                <c:ptCount val="10"/>
                <c:pt idx="0">
                  <c:v>Commune hors unité urbaine (zone rurale)</c:v>
                </c:pt>
                <c:pt idx="1">
                  <c:v>2 000 à
4 999 habitants </c:v>
                </c:pt>
                <c:pt idx="2">
                  <c:v>5 000 à
9 999 habitants </c:v>
                </c:pt>
                <c:pt idx="3">
                  <c:v>10 000 à
19 999 habitants </c:v>
                </c:pt>
                <c:pt idx="4">
                  <c:v>20 000 à
49 999 habitants </c:v>
                </c:pt>
                <c:pt idx="5">
                  <c:v>50 000 à
99 999 habitants </c:v>
                </c:pt>
                <c:pt idx="6">
                  <c:v>100 000 à
199 999 habitants </c:v>
                </c:pt>
                <c:pt idx="7">
                  <c:v>200 000 à
1 999 999 habitants </c:v>
                </c:pt>
                <c:pt idx="8">
                  <c:v>Unité urbaine de Paris</c:v>
                </c:pt>
                <c:pt idx="9">
                  <c:v>France</c:v>
                </c:pt>
              </c:strCache>
            </c:strRef>
          </c:cat>
          <c:val>
            <c:numRef>
              <c:f>'Figure complémentaire - 4'!$C$5:$C$14</c:f>
              <c:numCache>
                <c:formatCode>0.0</c:formatCode>
                <c:ptCount val="10"/>
                <c:pt idx="0">
                  <c:v>0.9</c:v>
                </c:pt>
                <c:pt idx="1">
                  <c:v>0.9</c:v>
                </c:pt>
                <c:pt idx="2">
                  <c:v>0.8</c:v>
                </c:pt>
                <c:pt idx="3">
                  <c:v>1.1000000000000001</c:v>
                </c:pt>
                <c:pt idx="4">
                  <c:v>1</c:v>
                </c:pt>
                <c:pt idx="5">
                  <c:v>1.2</c:v>
                </c:pt>
                <c:pt idx="6">
                  <c:v>1</c:v>
                </c:pt>
                <c:pt idx="7">
                  <c:v>0.9</c:v>
                </c:pt>
                <c:pt idx="8">
                  <c:v>1.1000000000000001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5C-4AFF-9E8B-64F1CA0D3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636336"/>
        <c:axId val="1642635248"/>
      </c:lineChart>
      <c:catAx>
        <c:axId val="164263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42629808"/>
        <c:crosses val="autoZero"/>
        <c:auto val="1"/>
        <c:lblAlgn val="ctr"/>
        <c:lblOffset val="100"/>
        <c:tickMarkSkip val="1"/>
        <c:noMultiLvlLbl val="0"/>
      </c:catAx>
      <c:valAx>
        <c:axId val="164262980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642632528"/>
        <c:crosses val="autoZero"/>
        <c:crossBetween val="between"/>
      </c:valAx>
      <c:valAx>
        <c:axId val="1642635248"/>
        <c:scaling>
          <c:orientation val="minMax"/>
          <c:max val="1.6"/>
        </c:scaling>
        <c:delete val="1"/>
        <c:axPos val="r"/>
        <c:numFmt formatCode="0.0" sourceLinked="1"/>
        <c:majorTickMark val="out"/>
        <c:minorTickMark val="none"/>
        <c:tickLblPos val="nextTo"/>
        <c:crossAx val="1642636336"/>
        <c:crosses val="max"/>
        <c:crossBetween val="between"/>
      </c:valAx>
      <c:catAx>
        <c:axId val="1642636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2635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79995442473506"/>
          <c:y val="0.15867319952875586"/>
          <c:w val="0.51252480167335057"/>
          <c:h val="0.718674701843137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933-41F2-87EF-5EDCF45310B9}"/>
              </c:ext>
            </c:extLst>
          </c:dPt>
          <c:dPt>
            <c:idx val="1"/>
            <c:bubble3D val="0"/>
            <c:spPr>
              <a:solidFill>
                <a:srgbClr val="EC8B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933-41F2-87EF-5EDCF45310B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933-41F2-87EF-5EDCF45310B9}"/>
              </c:ext>
            </c:extLst>
          </c:dPt>
          <c:dPt>
            <c:idx val="3"/>
            <c:bubble3D val="0"/>
            <c:spPr>
              <a:solidFill>
                <a:srgbClr val="66FFC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933-41F2-87EF-5EDCF45310B9}"/>
              </c:ext>
            </c:extLst>
          </c:dPt>
          <c:dPt>
            <c:idx val="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933-41F2-87EF-5EDCF45310B9}"/>
              </c:ext>
            </c:extLst>
          </c:dPt>
          <c:dPt>
            <c:idx val="5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933-41F2-87EF-5EDCF45310B9}"/>
              </c:ext>
            </c:extLst>
          </c:dPt>
          <c:dPt>
            <c:idx val="6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933-41F2-87EF-5EDCF45310B9}"/>
              </c:ext>
            </c:extLst>
          </c:dPt>
          <c:dPt>
            <c:idx val="7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933-41F2-87EF-5EDCF45310B9}"/>
              </c:ext>
            </c:extLst>
          </c:dPt>
          <c:dLbls>
            <c:dLbl>
              <c:idx val="0"/>
              <c:layout>
                <c:manualLayout>
                  <c:x val="-6.5473486384149474E-2"/>
                  <c:y val="0.117764906480929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33-41F2-87EF-5EDCF45310B9}"/>
                </c:ext>
              </c:extLst>
            </c:dLbl>
            <c:dLbl>
              <c:idx val="1"/>
              <c:layout>
                <c:manualLayout>
                  <c:x val="-4.4721074162150633E-2"/>
                  <c:y val="2.81779300676547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33-41F2-87EF-5EDCF45310B9}"/>
                </c:ext>
              </c:extLst>
            </c:dLbl>
            <c:dLbl>
              <c:idx val="2"/>
              <c:layout>
                <c:manualLayout>
                  <c:x val="-0.11079414725288082"/>
                  <c:y val="4.35908583002285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33-41F2-87EF-5EDCF45310B9}"/>
                </c:ext>
              </c:extLst>
            </c:dLbl>
            <c:dLbl>
              <c:idx val="3"/>
              <c:layout>
                <c:manualLayout>
                  <c:x val="2.8482588238952986E-2"/>
                  <c:y val="2.40097860603124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33-41F2-87EF-5EDCF45310B9}"/>
                </c:ext>
              </c:extLst>
            </c:dLbl>
            <c:dLbl>
              <c:idx val="4"/>
              <c:layout>
                <c:manualLayout>
                  <c:x val="-0.14906116203325084"/>
                  <c:y val="-9.81456925805518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33-41F2-87EF-5EDCF45310B9}"/>
                </c:ext>
              </c:extLst>
            </c:dLbl>
            <c:dLbl>
              <c:idx val="5"/>
              <c:layout>
                <c:manualLayout>
                  <c:x val="0.17002541344046668"/>
                  <c:y val="-0.1710659309737137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33-41F2-87EF-5EDCF45310B9}"/>
                </c:ext>
              </c:extLst>
            </c:dLbl>
            <c:dLbl>
              <c:idx val="6"/>
              <c:layout>
                <c:manualLayout>
                  <c:x val="0.16445435244043446"/>
                  <c:y val="0.13372485618064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33-41F2-87EF-5EDCF45310B9}"/>
                </c:ext>
              </c:extLst>
            </c:dLbl>
            <c:dLbl>
              <c:idx val="7"/>
              <c:layout>
                <c:manualLayout>
                  <c:x val="1.9275561444878492E-2"/>
                  <c:y val="0.14786607139729638"/>
                </c:manualLayout>
              </c:layout>
              <c:tx>
                <c:rich>
                  <a:bodyPr/>
                  <a:lstStyle/>
                  <a:p>
                    <a:fld id="{86F81E68-328F-4222-B36C-CBDAF8BC0FEE}" type="CATEGORYNAME">
                      <a:rPr lang="en-US"/>
                      <a:pPr/>
                      <a:t>[NOM DE CATÉGORIE]</a:t>
                    </a:fld>
                    <a:r>
                      <a:rPr lang="en-US" baseline="0"/>
                      <a:t>
</a:t>
                    </a:r>
                    <a:fld id="{EF35891C-BFE4-47DA-BEF3-6469F42CF31C}" type="VALUE">
                      <a:rPr lang="en-US" baseline="0"/>
                      <a:pPr/>
                      <a:t>[VALEUR]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6933-41F2-87EF-5EDCF4531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('Figure complémentaire - 5'!$A$4:$A$5,'Figure complémentaire - 5'!$A$8:$A$10,'Figure complémentaire - 5'!$A$13:$A$15)</c:f>
              <c:strCache>
                <c:ptCount val="8"/>
                <c:pt idx="0">
                  <c:v>Recel</c:v>
                </c:pt>
                <c:pt idx="1">
                  <c:v>Trafic d'influence</c:v>
                </c:pt>
                <c:pt idx="2">
                  <c:v>Concussion</c:v>
                </c:pt>
                <c:pt idx="3">
                  <c:v>Blanchiment</c:v>
                </c:pt>
                <c:pt idx="4">
                  <c:v>Corruption</c:v>
                </c:pt>
                <c:pt idx="5">
                  <c:v>Détournement de fonds publics</c:v>
                </c:pt>
                <c:pt idx="6">
                  <c:v>Prise illégale d'intérêts</c:v>
                </c:pt>
                <c:pt idx="7">
                  <c:v>Favoritisme</c:v>
                </c:pt>
              </c:strCache>
            </c:strRef>
          </c:cat>
          <c:val>
            <c:numRef>
              <c:f>('Figure complémentaire - 5'!$C$4:$C$5,'Figure complémentaire - 5'!$C$8:$C$10,'Figure complémentaire - 5'!$C$13:$C$15)</c:f>
              <c:numCache>
                <c:formatCode>0%</c:formatCode>
                <c:ptCount val="8"/>
                <c:pt idx="0">
                  <c:v>0.09</c:v>
                </c:pt>
                <c:pt idx="1">
                  <c:v>0.04</c:v>
                </c:pt>
                <c:pt idx="2">
                  <c:v>0.04</c:v>
                </c:pt>
                <c:pt idx="3">
                  <c:v>0.01</c:v>
                </c:pt>
                <c:pt idx="4">
                  <c:v>0.29000000000000004</c:v>
                </c:pt>
                <c:pt idx="5">
                  <c:v>0.23</c:v>
                </c:pt>
                <c:pt idx="6">
                  <c:v>0.19</c:v>
                </c:pt>
                <c:pt idx="7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933-41F2-87EF-5EDCF45310B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1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711899205803573"/>
          <c:y val="2.8054286577670333E-2"/>
          <c:w val="0.6"/>
          <c:h val="0.99305555555555558"/>
        </c:manualLayout>
      </c:layout>
      <c:pieChart>
        <c:varyColors val="1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</c:spPr>
          <c:dPt>
            <c:idx val="0"/>
            <c:bubble3D val="0"/>
            <c:spPr>
              <a:pattFill prst="pct5">
                <a:fgClr>
                  <a:schemeClr val="accent1">
                    <a:lumMod val="50000"/>
                  </a:schemeClr>
                </a:fgClr>
                <a:bgClr>
                  <a:schemeClr val="accent1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E7-435B-B458-F30238BA1D77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E7-435B-B458-F30238BA1D77}"/>
              </c:ext>
            </c:extLst>
          </c:dPt>
          <c:dLbls>
            <c:dLbl>
              <c:idx val="0"/>
              <c:layout>
                <c:manualLayout>
                  <c:x val="-0.1799708082688406"/>
                  <c:y val="-0.1071911051069200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267F377-1FCF-409A-BF64-0AFBE2A983F9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C108F1FE-6BA7-4518-A300-FC45A9D8853C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[VALEUR]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613183389596506"/>
                      <c:h val="0.463203097688583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8E7-435B-B458-F30238BA1D77}"/>
                </c:ext>
              </c:extLst>
            </c:dLbl>
            <c:dLbl>
              <c:idx val="1"/>
              <c:layout>
                <c:manualLayout>
                  <c:x val="0.22153716467651791"/>
                  <c:y val="0.1527653494630554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0A630A9-9994-4087-8838-BD70951BA6E6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E219182B-F1AD-4864-991E-4242E63EAE9F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[VALEUR]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629175303875683"/>
                      <c:h val="0.4820158951821918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8E7-435B-B458-F30238BA1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'Figure complémentaire - 5'!$F$4:$F$5</c:f>
              <c:strCache>
                <c:ptCount val="2"/>
                <c:pt idx="0">
                  <c:v>Corruption active</c:v>
                </c:pt>
                <c:pt idx="1">
                  <c:v>Corruption passive</c:v>
                </c:pt>
              </c:strCache>
            </c:strRef>
          </c:cat>
          <c:val>
            <c:numRef>
              <c:f>'Figure complémentaire - 5'!$G$4:$G$5</c:f>
              <c:numCache>
                <c:formatCode>0%</c:formatCode>
                <c:ptCount val="2"/>
                <c:pt idx="0">
                  <c:v>0.16829792313201242</c:v>
                </c:pt>
                <c:pt idx="1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E7-435B-B458-F30238BA1D7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30555555555557"/>
          <c:y val="0"/>
          <c:w val="0.60138888888888886"/>
          <c:h val="1"/>
        </c:manualLayout>
      </c:layout>
      <c:pieChart>
        <c:varyColors val="1"/>
        <c:ser>
          <c:idx val="0"/>
          <c:order val="0"/>
          <c:spPr>
            <a:solidFill>
              <a:srgbClr val="EC8BFF">
                <a:alpha val="95000"/>
              </a:srgbClr>
            </a:solidFill>
          </c:spPr>
          <c:dPt>
            <c:idx val="0"/>
            <c:bubble3D val="0"/>
            <c:spPr>
              <a:solidFill>
                <a:srgbClr val="EC8B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7E-4A18-B22B-E1370A8470BF}"/>
              </c:ext>
            </c:extLst>
          </c:dPt>
          <c:dPt>
            <c:idx val="1"/>
            <c:bubble3D val="0"/>
            <c:spPr>
              <a:pattFill prst="pct5">
                <a:fgClr>
                  <a:schemeClr val="tx1">
                    <a:lumMod val="75000"/>
                    <a:lumOff val="25000"/>
                  </a:schemeClr>
                </a:fgClr>
                <a:bgClr>
                  <a:srgbClr val="EC8BFF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7E-4A18-B22B-E1370A8470BF}"/>
              </c:ext>
            </c:extLst>
          </c:dPt>
          <c:dLbls>
            <c:dLbl>
              <c:idx val="0"/>
              <c:layout>
                <c:manualLayout>
                  <c:x val="0.18518527519455391"/>
                  <c:y val="-0.2368641213644924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E384E1D-8B6A-4167-B02D-A0E3D65CF2A5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2E713AD5-824D-410A-A471-E40E3D65C547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[VALEUR]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398042868690031"/>
                      <c:h val="0.5033764796231385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D7E-4A18-B22B-E1370A8470BF}"/>
                </c:ext>
              </c:extLst>
            </c:dLbl>
            <c:dLbl>
              <c:idx val="1"/>
              <c:layout>
                <c:manualLayout>
                  <c:x val="-0.17284005761204649"/>
                  <c:y val="0.1668695929559980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135401A-1A0D-4A58-8DD2-12796A0244C7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[NOM DE CATÉGORIE]</a:t>
                    </a:fld>
                    <a:r>
                      <a:rPr lang="en-US" baseline="0">
                        <a:solidFill>
                          <a:schemeClr val="tx1"/>
                        </a:solidFill>
                      </a:rPr>
                      <a:t>
</a:t>
                    </a:r>
                    <a:fld id="{130EBE02-F1C2-4012-8B69-831388B081E6}" type="VALU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[VALEUR]</a:t>
                    </a:fld>
                    <a:endParaRPr lang="en-US" baseline="0">
                      <a:solidFill>
                        <a:schemeClr val="tx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289389259020684"/>
                      <c:h val="0.526304704584673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D7E-4A18-B22B-E1370A847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'Figure complémentaire - 5'!$F$6:$F$7</c:f>
              <c:strCache>
                <c:ptCount val="2"/>
                <c:pt idx="0">
                  <c:v>Trafic d'influence passif</c:v>
                </c:pt>
                <c:pt idx="1">
                  <c:v>Trafic d'influence actif</c:v>
                </c:pt>
              </c:strCache>
            </c:strRef>
          </c:cat>
          <c:val>
            <c:numRef>
              <c:f>'Figure complémentaire - 5'!$G$6:$G$7</c:f>
              <c:numCache>
                <c:formatCode>0%</c:formatCode>
                <c:ptCount val="2"/>
                <c:pt idx="0">
                  <c:v>2.8407734542850321E-2</c:v>
                </c:pt>
                <c:pt idx="1">
                  <c:v>1.3129625208880401E-2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E-4A18-B22B-E1370A8470B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13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122118570392011E-2"/>
          <c:y val="7.2480345405335739E-2"/>
          <c:w val="0.91129881568211413"/>
          <c:h val="0.85503930918932869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rgbClr val="F5993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6B-445B-A96E-19A024EB1107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6B-445B-A96E-19A024EB110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46B-445B-A96E-19A024EB1107}"/>
              </c:ext>
            </c:extLst>
          </c:dPt>
          <c:dPt>
            <c:idx val="3"/>
            <c:bubble3D val="0"/>
            <c:spPr>
              <a:solidFill>
                <a:srgbClr val="334F9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46B-445B-A96E-19A024EB1107}"/>
              </c:ext>
            </c:extLst>
          </c:dPt>
          <c:dLbls>
            <c:dLbl>
              <c:idx val="0"/>
              <c:layout>
                <c:manualLayout>
                  <c:x val="0.16604278661758598"/>
                  <c:y val="2.3431534472825043E-2"/>
                </c:manualLayout>
              </c:layout>
              <c:tx>
                <c:rich>
                  <a:bodyPr/>
                  <a:lstStyle/>
                  <a:p>
                    <a:fld id="{A9A431FE-F45A-4A8A-AD6D-31B5833480B9}" type="CATEGORYNAME">
                      <a:rPr lang="en-US"/>
                      <a:pPr/>
                      <a:t>[NOM DE CATÉGORIE]</a:t>
                    </a:fld>
                    <a:r>
                      <a:rPr lang="en-US" baseline="0"/>
                      <a:t>
54%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46B-445B-A96E-19A024EB1107}"/>
                </c:ext>
              </c:extLst>
            </c:dLbl>
            <c:dLbl>
              <c:idx val="1"/>
              <c:layout>
                <c:manualLayout>
                  <c:x val="-0.14397602988449365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F495FA7-FCBE-49A0-A0CE-A9E35D08B9C7}" type="CATEGORYNAME">
                      <a:rPr lang="en-US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baseline="0"/>
                      <a:t>
</a:t>
                    </a:r>
                    <a:fld id="{1539F61F-7213-4671-9D1A-25CF202DF78D}" type="CELLREF">
                      <a:rPr lang="en-US" baseline="0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[REFCELL]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{1539F61F-7213-4671-9D1A-25CF202DF78D}</c15:txfldGUID>
                      <c15:f>'Figure complémentaire - 7'!$C$5</c15:f>
                      <c15:dlblFieldTableCache>
                        <c:ptCount val="1"/>
                        <c:pt idx="0">
                          <c:v>71%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46B-445B-A96E-19A024EB1107}"/>
                </c:ext>
              </c:extLst>
            </c:dLbl>
            <c:dLbl>
              <c:idx val="2"/>
              <c:layout>
                <c:manualLayout>
                  <c:x val="-0.1378493903149406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0E7B3EC-8C81-429B-ADBB-01DDECBE6A82}" type="CATEGORYNAME">
                      <a:rPr lang="en-US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baseline="0"/>
                      <a:t>
</a:t>
                    </a:r>
                    <a:fld id="{AE61024A-2631-4AAC-AEA3-D9CD56F8717E}" type="CELLREF">
                      <a:rPr lang="en-US" baseline="0"/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[REFCELL]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{AE61024A-2631-4AAC-AEA3-D9CD56F8717E}</c15:txfldGUID>
                      <c15:f>'Figure complémentaire - 7'!$C$6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A46B-445B-A96E-19A024EB1107}"/>
                </c:ext>
              </c:extLst>
            </c:dLbl>
            <c:dLbl>
              <c:idx val="3"/>
              <c:layout>
                <c:manualLayout>
                  <c:x val="-0.22055890390076388"/>
                  <c:y val="1.984866525830612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206D788-71C9-49BD-9FFF-9E8A10043AA7}" type="CELLREF">
                      <a:rPr lang="en-US" b="1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bg1"/>
                          </a:solidFill>
                        </a:defRPr>
                      </a:pPr>
                      <a:t>[REFCELL]</a:t>
                    </a:fld>
                    <a:r>
                      <a:rPr lang="en-US" b="1" baseline="0">
                        <a:solidFill>
                          <a:schemeClr val="bg1"/>
                        </a:solidFill>
                      </a:rPr>
                      <a:t>
46%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640057130524135"/>
                      <c:h val="0.25920850137635237"/>
                    </c:manualLayout>
                  </c15:layout>
                  <c15:dlblFieldTable>
                    <c15:dlblFTEntry>
                      <c15:txfldGUID>{0206D788-71C9-49BD-9FFF-9E8A10043AA7}</c15:txfldGUID>
                      <c15:f>"Personnes physiques"</c15:f>
                      <c15:dlblFieldTableCache>
                        <c:ptCount val="1"/>
                        <c:pt idx="0">
                          <c:v>Personnes physiques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46B-445B-A96E-19A024EB1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'Figure complémentaire - 7'!$A$4:$A$6</c:f>
              <c:strCache>
                <c:ptCount val="3"/>
                <c:pt idx="0">
                  <c:v>Personnes morales</c:v>
                </c:pt>
                <c:pt idx="1">
                  <c:v>Hommes</c:v>
                </c:pt>
                <c:pt idx="2">
                  <c:v>Femmes</c:v>
                </c:pt>
              </c:strCache>
            </c:strRef>
          </c:cat>
          <c:val>
            <c:numRef>
              <c:f>'Figure complémentaire - 7'!$B$4:$B$6</c:f>
              <c:numCache>
                <c:formatCode>General</c:formatCode>
                <c:ptCount val="3"/>
                <c:pt idx="0">
                  <c:v>2023</c:v>
                </c:pt>
                <c:pt idx="1">
                  <c:v>1202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6B-445B-A96E-19A024EB1107}"/>
            </c:ext>
          </c:extLst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100"/>
        <c:splitType val="pos"/>
        <c:splitPos val="2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'Figure complémentaire - 7'!$C$8</c:f>
              <c:strCache>
                <c:ptCount val="1"/>
                <c:pt idx="0">
                  <c:v>Personnes morales</c:v>
                </c:pt>
              </c:strCache>
            </c:strRef>
          </c:tx>
          <c:spPr>
            <a:solidFill>
              <a:srgbClr val="F5993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7.21625022273780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03-456F-9EF7-E51E20E29420}"/>
                </c:ext>
              </c:extLst>
            </c:dLbl>
            <c:dLbl>
              <c:idx val="6"/>
              <c:layout>
                <c:manualLayout>
                  <c:x val="1.72988442836544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03-456F-9EF7-E51E20E29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complémentaire - 7'!$A$10:$A$19</c:f>
              <c:strCache>
                <c:ptCount val="10"/>
                <c:pt idx="0">
                  <c:v>Corruption active</c:v>
                </c:pt>
                <c:pt idx="1">
                  <c:v>Corruption passive</c:v>
                </c:pt>
                <c:pt idx="2">
                  <c:v>Trafic d'influence actif</c:v>
                </c:pt>
                <c:pt idx="3">
                  <c:v>Trafic d'influence passif</c:v>
                </c:pt>
                <c:pt idx="4">
                  <c:v>Favoritisme</c:v>
                </c:pt>
                <c:pt idx="5">
                  <c:v>Concussion</c:v>
                </c:pt>
                <c:pt idx="6">
                  <c:v>Prise illégale d'intérêts</c:v>
                </c:pt>
                <c:pt idx="7">
                  <c:v>Détournements de fonds publics</c:v>
                </c:pt>
                <c:pt idx="8">
                  <c:v>Recel</c:v>
                </c:pt>
                <c:pt idx="9">
                  <c:v>Blanchiment</c:v>
                </c:pt>
              </c:strCache>
            </c:strRef>
          </c:cat>
          <c:val>
            <c:numRef>
              <c:f>'Figure complémentaire - 7'!$C$10:$C$19</c:f>
              <c:numCache>
                <c:formatCode>0%</c:formatCode>
                <c:ptCount val="10"/>
                <c:pt idx="0">
                  <c:v>0.28000000000000003</c:v>
                </c:pt>
                <c:pt idx="1">
                  <c:v>0.27</c:v>
                </c:pt>
                <c:pt idx="2">
                  <c:v>0.24</c:v>
                </c:pt>
                <c:pt idx="3">
                  <c:v>0.4</c:v>
                </c:pt>
                <c:pt idx="4">
                  <c:v>0.76</c:v>
                </c:pt>
                <c:pt idx="5">
                  <c:v>0.36</c:v>
                </c:pt>
                <c:pt idx="6">
                  <c:v>0.55000000000000004</c:v>
                </c:pt>
                <c:pt idx="7">
                  <c:v>0.75</c:v>
                </c:pt>
                <c:pt idx="8">
                  <c:v>0.86</c:v>
                </c:pt>
                <c:pt idx="9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03-456F-9EF7-E51E20E29420}"/>
            </c:ext>
          </c:extLst>
        </c:ser>
        <c:ser>
          <c:idx val="1"/>
          <c:order val="1"/>
          <c:tx>
            <c:strRef>
              <c:f>'Figure complémentaire - 7'!$D$8</c:f>
              <c:strCache>
                <c:ptCount val="1"/>
                <c:pt idx="0">
                  <c:v>Personnes physiques</c:v>
                </c:pt>
              </c:strCache>
            </c:strRef>
          </c:tx>
          <c:spPr>
            <a:solidFill>
              <a:srgbClr val="334F9E"/>
            </a:solidFill>
            <a:ln>
              <a:noFill/>
            </a:ln>
            <a:effectLst/>
          </c:spPr>
          <c:invertIfNegative val="0"/>
          <c:cat>
            <c:strRef>
              <c:f>'Figure complémentaire - 7'!$A$10:$A$19</c:f>
              <c:strCache>
                <c:ptCount val="10"/>
                <c:pt idx="0">
                  <c:v>Corruption active</c:v>
                </c:pt>
                <c:pt idx="1">
                  <c:v>Corruption passive</c:v>
                </c:pt>
                <c:pt idx="2">
                  <c:v>Trafic d'influence actif</c:v>
                </c:pt>
                <c:pt idx="3">
                  <c:v>Trafic d'influence passif</c:v>
                </c:pt>
                <c:pt idx="4">
                  <c:v>Favoritisme</c:v>
                </c:pt>
                <c:pt idx="5">
                  <c:v>Concussion</c:v>
                </c:pt>
                <c:pt idx="6">
                  <c:v>Prise illégale d'intérêts</c:v>
                </c:pt>
                <c:pt idx="7">
                  <c:v>Détournements de fonds publics</c:v>
                </c:pt>
                <c:pt idx="8">
                  <c:v>Recel</c:v>
                </c:pt>
                <c:pt idx="9">
                  <c:v>Blanchiment</c:v>
                </c:pt>
              </c:strCache>
            </c:strRef>
          </c:cat>
          <c:val>
            <c:numRef>
              <c:f>'Figure complémentaire - 7'!$D$10:$D$19</c:f>
              <c:numCache>
                <c:formatCode>0%</c:formatCode>
                <c:ptCount val="10"/>
                <c:pt idx="0">
                  <c:v>0.72</c:v>
                </c:pt>
                <c:pt idx="1">
                  <c:v>0.73</c:v>
                </c:pt>
                <c:pt idx="2">
                  <c:v>0.76</c:v>
                </c:pt>
                <c:pt idx="3">
                  <c:v>0.6</c:v>
                </c:pt>
                <c:pt idx="4">
                  <c:v>0.24</c:v>
                </c:pt>
                <c:pt idx="5">
                  <c:v>0.64</c:v>
                </c:pt>
                <c:pt idx="6">
                  <c:v>0.45</c:v>
                </c:pt>
                <c:pt idx="7">
                  <c:v>0.25</c:v>
                </c:pt>
                <c:pt idx="8">
                  <c:v>0.14000000000000001</c:v>
                </c:pt>
                <c:pt idx="9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03-456F-9EF7-E51E20E29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42636880"/>
        <c:axId val="1642637424"/>
      </c:barChart>
      <c:catAx>
        <c:axId val="1642636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42637424"/>
        <c:crosses val="autoZero"/>
        <c:auto val="1"/>
        <c:lblAlgn val="ctr"/>
        <c:lblOffset val="100"/>
        <c:noMultiLvlLbl val="0"/>
      </c:catAx>
      <c:valAx>
        <c:axId val="1642637424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16426368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33336</xdr:rowOff>
    </xdr:from>
    <xdr:to>
      <xdr:col>8</xdr:col>
      <xdr:colOff>28575</xdr:colOff>
      <xdr:row>30</xdr:row>
      <xdr:rowOff>29758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14</xdr:row>
      <xdr:rowOff>147637</xdr:rowOff>
    </xdr:from>
    <xdr:to>
      <xdr:col>7</xdr:col>
      <xdr:colOff>152399</xdr:colOff>
      <xdr:row>34</xdr:row>
      <xdr:rowOff>123825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428627</xdr:colOff>
      <xdr:row>22</xdr:row>
      <xdr:rowOff>19050</xdr:rowOff>
    </xdr:from>
    <xdr:to>
      <xdr:col>8</xdr:col>
      <xdr:colOff>307256</xdr:colOff>
      <xdr:row>32</xdr:row>
      <xdr:rowOff>66675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28575</xdr:rowOff>
    </xdr:from>
    <xdr:to>
      <xdr:col>11</xdr:col>
      <xdr:colOff>8009</xdr:colOff>
      <xdr:row>53</xdr:row>
      <xdr:rowOff>76200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19049</xdr:rowOff>
    </xdr:from>
    <xdr:to>
      <xdr:col>9</xdr:col>
      <xdr:colOff>10753</xdr:colOff>
      <xdr:row>51</xdr:row>
      <xdr:rowOff>180974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257174</xdr:colOff>
      <xdr:row>17</xdr:row>
      <xdr:rowOff>158378</xdr:rowOff>
    </xdr:from>
    <xdr:to>
      <xdr:col>6</xdr:col>
      <xdr:colOff>209549</xdr:colOff>
      <xdr:row>31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95250</xdr:rowOff>
    </xdr:from>
    <xdr:to>
      <xdr:col>4</xdr:col>
      <xdr:colOff>41275</xdr:colOff>
      <xdr:row>36</xdr:row>
      <xdr:rowOff>95250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38100</xdr:colOff>
      <xdr:row>15</xdr:row>
      <xdr:rowOff>76200</xdr:rowOff>
    </xdr:from>
    <xdr:to>
      <xdr:col>8</xdr:col>
      <xdr:colOff>112182</xdr:colOff>
      <xdr:row>36</xdr:row>
      <xdr:rowOff>64174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110837</xdr:colOff>
      <xdr:row>31</xdr:row>
      <xdr:rowOff>35502</xdr:rowOff>
    </xdr:from>
    <xdr:to>
      <xdr:col>3</xdr:col>
      <xdr:colOff>736022</xdr:colOff>
      <xdr:row>44</xdr:row>
      <xdr:rowOff>112568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787977</xdr:colOff>
      <xdr:row>31</xdr:row>
      <xdr:rowOff>34637</xdr:rowOff>
    </xdr:from>
    <xdr:to>
      <xdr:col>8</xdr:col>
      <xdr:colOff>865909</xdr:colOff>
      <xdr:row>44</xdr:row>
      <xdr:rowOff>111703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19049</xdr:rowOff>
    </xdr:from>
    <xdr:to>
      <xdr:col>9</xdr:col>
      <xdr:colOff>10753</xdr:colOff>
      <xdr:row>62</xdr:row>
      <xdr:rowOff>181840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8659</xdr:colOff>
      <xdr:row>64</xdr:row>
      <xdr:rowOff>27708</xdr:rowOff>
    </xdr:from>
    <xdr:to>
      <xdr:col>9</xdr:col>
      <xdr:colOff>0</xdr:colOff>
      <xdr:row>80</xdr:row>
      <xdr:rowOff>147204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282065</xdr:colOff>
      <xdr:row>0</xdr:row>
      <xdr:rowOff>0</xdr:rowOff>
    </xdr:from>
    <xdr:to>
      <xdr:col>17</xdr:col>
      <xdr:colOff>190500</xdr:colOff>
      <xdr:row>52</xdr:row>
      <xdr:rowOff>175687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68615" y="0"/>
          <a:ext cx="7223635" cy="102150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148166</xdr:colOff>
      <xdr:row>28</xdr:row>
      <xdr:rowOff>21169</xdr:rowOff>
    </xdr:from>
    <xdr:to>
      <xdr:col>3</xdr:col>
      <xdr:colOff>691355</xdr:colOff>
      <xdr:row>65</xdr:row>
      <xdr:rowOff>55036</xdr:rowOff>
    </xdr:to>
    <xdr:grpSp>
      <xdr:nvGrpSpPr>
        <xdr:cNvPr id="2" name="Groupe 1"/>
        <xdr:cNvGrpSpPr/>
      </xdr:nvGrpSpPr>
      <xdr:grpSpPr>
        <a:xfrm>
          <a:off x="148166" y="5736169"/>
          <a:ext cx="8067939" cy="7082367"/>
          <a:chOff x="11641667" y="8894633"/>
          <a:chExt cx="8067939" cy="7272867"/>
        </a:xfrm>
      </xdr:grpSpPr>
      <xdr:graphicFrame macro="">
        <xdr:nvGraphicFramePr>
          <xdr:cNvPr id="3" name="Graphique 2"/>
          <xdr:cNvGraphicFramePr>
            <a:graphicFrameLocks/>
          </xdr:cNvGraphicFramePr>
        </xdr:nvGraphicFramePr>
        <xdr:xfrm>
          <a:off x="11641667" y="8894633"/>
          <a:ext cx="8067939" cy="724746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phique 3"/>
          <xdr:cNvGraphicFramePr/>
        </xdr:nvGraphicFramePr>
        <xdr:xfrm>
          <a:off x="11641667" y="13413717"/>
          <a:ext cx="8067939" cy="275378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0.02479</cdr:x>
      <cdr:y>0.56899</cdr:y>
    </cdr:from>
    <cdr:to>
      <cdr:x>0.20306</cdr:x>
      <cdr:y>0.6544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00025" y="4124324"/>
          <a:ext cx="1438275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900" b="1"/>
            <a:t>Actes relevant de la fraude</a:t>
          </a:r>
          <a:r>
            <a:rPr lang="fr-FR" sz="900" b="1" baseline="0"/>
            <a:t> ou </a:t>
          </a:r>
          <a:r>
            <a:rPr lang="fr-FR" sz="900" b="1"/>
            <a:t>de la tromperie </a:t>
          </a:r>
        </a:p>
      </cdr:txBody>
    </cdr:sp>
  </cdr:relSizeAnchor>
  <cdr:relSizeAnchor xmlns:cdr="http://schemas.openxmlformats.org/drawingml/2006/chartDrawing">
    <cdr:from>
      <cdr:x>0.21408</cdr:x>
      <cdr:y>0.56943</cdr:y>
    </cdr:from>
    <cdr:to>
      <cdr:x>0.39235</cdr:x>
      <cdr:y>0.65484</cdr:y>
    </cdr:to>
    <cdr:sp macro="" textlink="">
      <cdr:nvSpPr>
        <cdr:cNvPr id="14" name="ZoneTexte 1"/>
        <cdr:cNvSpPr txBox="1"/>
      </cdr:nvSpPr>
      <cdr:spPr>
        <a:xfrm xmlns:a="http://schemas.openxmlformats.org/drawingml/2006/main">
          <a:off x="1727200" y="4127500"/>
          <a:ext cx="1438275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900" b="1"/>
            <a:t>Atteintes</a:t>
          </a:r>
          <a:r>
            <a:rPr lang="fr-FR" sz="900" b="1" baseline="0"/>
            <a:t> à l'ordre public et à l'autorité de l'Etat</a:t>
          </a:r>
          <a:endParaRPr lang="fr-FR" sz="900" b="1"/>
        </a:p>
      </cdr:txBody>
    </cdr:sp>
  </cdr:relSizeAnchor>
  <cdr:relSizeAnchor xmlns:cdr="http://schemas.openxmlformats.org/drawingml/2006/chartDrawing">
    <cdr:from>
      <cdr:x>0.40534</cdr:x>
      <cdr:y>0.57337</cdr:y>
    </cdr:from>
    <cdr:to>
      <cdr:x>0.58361</cdr:x>
      <cdr:y>0.65878</cdr:y>
    </cdr:to>
    <cdr:sp macro="" textlink="">
      <cdr:nvSpPr>
        <cdr:cNvPr id="15" name="ZoneTexte 1"/>
        <cdr:cNvSpPr txBox="1"/>
      </cdr:nvSpPr>
      <cdr:spPr>
        <a:xfrm xmlns:a="http://schemas.openxmlformats.org/drawingml/2006/main">
          <a:off x="3270250" y="4156075"/>
          <a:ext cx="1438275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900" b="1"/>
            <a:t>Atteintes aux biens</a:t>
          </a:r>
          <a:r>
            <a:rPr lang="fr-FR" sz="900" b="1" baseline="0"/>
            <a:t> sans violence ni menace</a:t>
          </a:r>
          <a:endParaRPr lang="fr-FR" sz="900" b="1"/>
        </a:p>
      </cdr:txBody>
    </cdr:sp>
  </cdr:relSizeAnchor>
  <cdr:relSizeAnchor xmlns:cdr="http://schemas.openxmlformats.org/drawingml/2006/chartDrawing">
    <cdr:from>
      <cdr:x>0.60053</cdr:x>
      <cdr:y>0.57506</cdr:y>
    </cdr:from>
    <cdr:to>
      <cdr:x>0.7788</cdr:x>
      <cdr:y>0.66048</cdr:y>
    </cdr:to>
    <cdr:sp macro="" textlink="">
      <cdr:nvSpPr>
        <cdr:cNvPr id="16" name="ZoneTexte 1"/>
        <cdr:cNvSpPr txBox="1"/>
      </cdr:nvSpPr>
      <cdr:spPr>
        <a:xfrm xmlns:a="http://schemas.openxmlformats.org/drawingml/2006/main">
          <a:off x="4845050" y="4167717"/>
          <a:ext cx="1438275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900" b="1"/>
            <a:t>Actes portant atteintes ou visant à porter atteinte à la personne</a:t>
          </a:r>
        </a:p>
      </cdr:txBody>
    </cdr:sp>
  </cdr:relSizeAnchor>
  <cdr:relSizeAnchor xmlns:cdr="http://schemas.openxmlformats.org/drawingml/2006/chartDrawing">
    <cdr:from>
      <cdr:x>0.78287</cdr:x>
      <cdr:y>0.57214</cdr:y>
    </cdr:from>
    <cdr:to>
      <cdr:x>0.96114</cdr:x>
      <cdr:y>0.65756</cdr:y>
    </cdr:to>
    <cdr:sp macro="" textlink="">
      <cdr:nvSpPr>
        <cdr:cNvPr id="18" name="ZoneTexte 1"/>
        <cdr:cNvSpPr txBox="1"/>
      </cdr:nvSpPr>
      <cdr:spPr>
        <a:xfrm xmlns:a="http://schemas.openxmlformats.org/drawingml/2006/main">
          <a:off x="6316133" y="4146550"/>
          <a:ext cx="1438275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900" b="1"/>
            <a:t>Autres</a:t>
          </a:r>
          <a:r>
            <a:rPr lang="fr-FR" sz="900" b="1" baseline="0"/>
            <a:t> contextes</a:t>
          </a:r>
          <a:endParaRPr lang="fr-FR" sz="900" b="1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15</xdr:row>
      <xdr:rowOff>161925</xdr:rowOff>
    </xdr:from>
    <xdr:to>
      <xdr:col>7</xdr:col>
      <xdr:colOff>647700</xdr:colOff>
      <xdr:row>37</xdr:row>
      <xdr:rowOff>104775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16</xdr:row>
      <xdr:rowOff>66675</xdr:rowOff>
    </xdr:from>
    <xdr:to>
      <xdr:col>5</xdr:col>
      <xdr:colOff>580727</xdr:colOff>
      <xdr:row>40</xdr:row>
      <xdr:rowOff>92470</xdr:rowOff>
    </xdr:to>
    <xdr:grpSp>
      <xdr:nvGrpSpPr>
        <xdr:cNvPr id="2" name="Groupe 1"/>
        <xdr:cNvGrpSpPr/>
      </xdr:nvGrpSpPr>
      <xdr:grpSpPr>
        <a:xfrm>
          <a:off x="190500" y="3248025"/>
          <a:ext cx="6724352" cy="4597795"/>
          <a:chOff x="458787" y="2289703"/>
          <a:chExt cx="7514433" cy="5138738"/>
        </a:xfrm>
      </xdr:grpSpPr>
      <xdr:graphicFrame macro="">
        <xdr:nvGraphicFramePr>
          <xdr:cNvPr id="3" name="Graphique 2"/>
          <xdr:cNvGraphicFramePr/>
        </xdr:nvGraphicFramePr>
        <xdr:xfrm>
          <a:off x="458787" y="2289703"/>
          <a:ext cx="7202488" cy="51387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Graphique 3"/>
          <xdr:cNvGraphicFramePr/>
        </xdr:nvGraphicFramePr>
        <xdr:xfrm>
          <a:off x="5811044" y="6009217"/>
          <a:ext cx="2139647" cy="135016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Graphique 4"/>
          <xdr:cNvGraphicFramePr/>
        </xdr:nvGraphicFramePr>
        <xdr:xfrm>
          <a:off x="5915821" y="2311135"/>
          <a:ext cx="2057399" cy="13984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0.3774</cdr:x>
      <cdr:y>0.8721</cdr:y>
    </cdr:from>
    <cdr:to>
      <cdr:x>0.87814</cdr:x>
      <cdr:y>0.97266</cdr:y>
    </cdr:to>
    <cdr:cxnSp macro="">
      <cdr:nvCxnSpPr>
        <cdr:cNvPr id="3" name="Connecteur droit 2"/>
        <cdr:cNvCxnSpPr/>
      </cdr:nvCxnSpPr>
      <cdr:spPr>
        <a:xfrm xmlns:a="http://schemas.openxmlformats.org/drawingml/2006/main">
          <a:off x="2721187" y="4481513"/>
          <a:ext cx="3610558" cy="51673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0.65026</cdr:x>
      <cdr:y>0.44077</cdr:y>
    </cdr:from>
    <cdr:to>
      <cdr:x>0.93511</cdr:x>
      <cdr:y>0.74239</cdr:y>
    </cdr:to>
    <cdr:cxnSp macro="">
      <cdr:nvCxnSpPr>
        <cdr:cNvPr id="5" name="Connecteur droit 4"/>
        <cdr:cNvCxnSpPr/>
      </cdr:nvCxnSpPr>
      <cdr:spPr>
        <a:xfrm xmlns:a="http://schemas.openxmlformats.org/drawingml/2006/main">
          <a:off x="4684713" y="2264979"/>
          <a:ext cx="2052205" cy="154997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0.59459</cdr:x>
      <cdr:y>0.04253</cdr:y>
    </cdr:from>
    <cdr:to>
      <cdr:x>0.85615</cdr:x>
      <cdr:y>0.27526</cdr:y>
    </cdr:to>
    <cdr:cxnSp macro="">
      <cdr:nvCxnSpPr>
        <cdr:cNvPr id="10" name="Connecteur droit 9"/>
        <cdr:cNvCxnSpPr/>
      </cdr:nvCxnSpPr>
      <cdr:spPr>
        <a:xfrm xmlns:a="http://schemas.openxmlformats.org/drawingml/2006/main" flipV="1">
          <a:off x="4282546" y="218552"/>
          <a:ext cx="1883864" cy="119591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0.62982</cdr:x>
      <cdr:y>0.24642</cdr:y>
    </cdr:from>
    <cdr:to>
      <cdr:x>0.9399</cdr:x>
      <cdr:y>0.35146</cdr:y>
    </cdr:to>
    <cdr:cxnSp macro="">
      <cdr:nvCxnSpPr>
        <cdr:cNvPr id="12" name="Connecteur droit 11"/>
        <cdr:cNvCxnSpPr/>
      </cdr:nvCxnSpPr>
      <cdr:spPr>
        <a:xfrm xmlns:a="http://schemas.openxmlformats.org/drawingml/2006/main" flipV="1">
          <a:off x="4537508" y="1266288"/>
          <a:ext cx="2233919" cy="53975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428627</xdr:colOff>
      <xdr:row>22</xdr:row>
      <xdr:rowOff>19050</xdr:rowOff>
    </xdr:from>
    <xdr:to>
      <xdr:col>8</xdr:col>
      <xdr:colOff>307256</xdr:colOff>
      <xdr:row>32</xdr:row>
      <xdr:rowOff>66675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28575</xdr:rowOff>
    </xdr:from>
    <xdr:to>
      <xdr:col>11</xdr:col>
      <xdr:colOff>8009</xdr:colOff>
      <xdr:row>53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19049</xdr:rowOff>
    </xdr:from>
    <xdr:to>
      <xdr:col>9</xdr:col>
      <xdr:colOff>10753</xdr:colOff>
      <xdr:row>51</xdr:row>
      <xdr:rowOff>180974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257174</xdr:colOff>
      <xdr:row>17</xdr:row>
      <xdr:rowOff>158378</xdr:rowOff>
    </xdr:from>
    <xdr:to>
      <xdr:col>6</xdr:col>
      <xdr:colOff>209549</xdr:colOff>
      <xdr:row>31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/BESCO/2.%20D&#233;linquance%20&#233;co%20-%20fi/Demande%20AFA%20(RECLASSER%20DANS%20DEMANDES)/Publication%20conjointe%20AFA%20-%20SSMSI/1.%20Programme%20final/Sorties/Donn&#233;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"/>
      <sheetName val="Figure 2"/>
      <sheetName val="Figure 3"/>
      <sheetName val="Figure 4"/>
      <sheetName val="Figure 5"/>
      <sheetName val="Figure 5 bis"/>
      <sheetName val="Figure 6"/>
      <sheetName val="Figure 7"/>
      <sheetName val="Figure 8"/>
      <sheetName val="Figure 10"/>
      <sheetName val="Figure 11"/>
      <sheetName val="Figure 12"/>
      <sheetName val="Figure 12a"/>
      <sheetName val="Figure 13"/>
      <sheetName val="Figure 14"/>
      <sheetName val="Figure 14 (bi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showGridLines="0" topLeftCell="A4" workbookViewId="0">
      <selection activeCell="I17" sqref="I17"/>
    </sheetView>
  </sheetViews>
  <sheetFormatPr baseColWidth="10" defaultRowHeight="15" x14ac:dyDescent="0.25"/>
  <cols>
    <col min="1" max="1" width="31.140625" customWidth="1"/>
    <col min="2" max="8" width="10.7109375" customWidth="1"/>
  </cols>
  <sheetData>
    <row r="1" spans="1:9" x14ac:dyDescent="0.25">
      <c r="A1" s="3" t="s">
        <v>472</v>
      </c>
    </row>
    <row r="3" spans="1:9" x14ac:dyDescent="0.25">
      <c r="A3" s="9"/>
      <c r="B3" s="10">
        <v>2016</v>
      </c>
      <c r="C3" s="10">
        <v>2017</v>
      </c>
      <c r="D3" s="10">
        <v>2018</v>
      </c>
      <c r="E3" s="10">
        <v>2019</v>
      </c>
      <c r="F3" s="10">
        <v>2020</v>
      </c>
      <c r="G3" s="10">
        <v>2021</v>
      </c>
      <c r="H3" s="10">
        <v>2022</v>
      </c>
      <c r="I3" s="10">
        <v>2023</v>
      </c>
    </row>
    <row r="4" spans="1:9" x14ac:dyDescent="0.25">
      <c r="A4" s="4" t="s">
        <v>1</v>
      </c>
      <c r="B4" s="11">
        <v>122</v>
      </c>
      <c r="C4" s="11">
        <v>102</v>
      </c>
      <c r="D4" s="11">
        <v>141</v>
      </c>
      <c r="E4" s="11">
        <v>118</v>
      </c>
      <c r="F4" s="11">
        <v>119</v>
      </c>
      <c r="G4" s="11">
        <v>127</v>
      </c>
      <c r="H4" s="11">
        <v>153</v>
      </c>
      <c r="I4" s="11">
        <v>152</v>
      </c>
    </row>
    <row r="5" spans="1:9" x14ac:dyDescent="0.25">
      <c r="A5" s="4" t="s">
        <v>2</v>
      </c>
      <c r="B5" s="11">
        <v>73</v>
      </c>
      <c r="C5" s="11">
        <v>77</v>
      </c>
      <c r="D5" s="11">
        <v>85</v>
      </c>
      <c r="E5" s="11">
        <v>84</v>
      </c>
      <c r="F5" s="11">
        <v>74</v>
      </c>
      <c r="G5" s="11">
        <v>85</v>
      </c>
      <c r="H5" s="11">
        <v>84</v>
      </c>
      <c r="I5" s="11">
        <v>75</v>
      </c>
    </row>
    <row r="6" spans="1:9" x14ac:dyDescent="0.25">
      <c r="A6" s="4" t="s">
        <v>3</v>
      </c>
      <c r="B6" s="11">
        <v>121</v>
      </c>
      <c r="C6" s="11">
        <v>107</v>
      </c>
      <c r="D6" s="11">
        <v>116</v>
      </c>
      <c r="E6" s="11">
        <v>111</v>
      </c>
      <c r="F6" s="11">
        <v>139</v>
      </c>
      <c r="G6" s="11">
        <v>166</v>
      </c>
      <c r="H6" s="11">
        <v>157</v>
      </c>
      <c r="I6" s="11">
        <v>182</v>
      </c>
    </row>
    <row r="7" spans="1:9" x14ac:dyDescent="0.25">
      <c r="A7" s="4" t="s">
        <v>4</v>
      </c>
      <c r="B7" s="11">
        <v>136</v>
      </c>
      <c r="C7" s="11">
        <v>132</v>
      </c>
      <c r="D7" s="11">
        <v>185</v>
      </c>
      <c r="E7" s="11">
        <v>176</v>
      </c>
      <c r="F7" s="11">
        <v>176</v>
      </c>
      <c r="G7" s="11">
        <v>191</v>
      </c>
      <c r="H7" s="11">
        <v>169</v>
      </c>
      <c r="I7" s="11">
        <v>158</v>
      </c>
    </row>
    <row r="8" spans="1:9" x14ac:dyDescent="0.25">
      <c r="A8" s="4" t="s">
        <v>5</v>
      </c>
      <c r="B8" s="11">
        <v>167</v>
      </c>
      <c r="C8" s="11">
        <v>190</v>
      </c>
      <c r="D8" s="11">
        <v>200</v>
      </c>
      <c r="E8" s="11">
        <v>230</v>
      </c>
      <c r="F8" s="11">
        <v>193</v>
      </c>
      <c r="G8" s="11">
        <v>251</v>
      </c>
      <c r="H8" s="11">
        <v>197</v>
      </c>
      <c r="I8" s="11">
        <v>262</v>
      </c>
    </row>
    <row r="9" spans="1:9" x14ac:dyDescent="0.25">
      <c r="A9" s="12" t="s">
        <v>0</v>
      </c>
      <c r="B9" s="13">
        <f t="shared" ref="B9:G9" si="0">SUM(B4:B8)</f>
        <v>619</v>
      </c>
      <c r="C9" s="13">
        <f t="shared" si="0"/>
        <v>608</v>
      </c>
      <c r="D9" s="13">
        <f t="shared" si="0"/>
        <v>727</v>
      </c>
      <c r="E9" s="13">
        <f t="shared" si="0"/>
        <v>719</v>
      </c>
      <c r="F9" s="13">
        <f t="shared" si="0"/>
        <v>701</v>
      </c>
      <c r="G9" s="13">
        <f t="shared" si="0"/>
        <v>820</v>
      </c>
      <c r="H9" s="13">
        <f t="shared" ref="H9:I9" si="1">SUM(H4:H8)</f>
        <v>760</v>
      </c>
      <c r="I9" s="13">
        <f t="shared" si="1"/>
        <v>829</v>
      </c>
    </row>
    <row r="32" spans="1:7" s="1" customFormat="1" ht="21.75" customHeight="1" x14ac:dyDescent="0.25">
      <c r="A32" s="128" t="s">
        <v>255</v>
      </c>
      <c r="B32" s="128"/>
      <c r="C32" s="128"/>
      <c r="D32" s="128"/>
      <c r="E32" s="128"/>
      <c r="F32" s="128"/>
      <c r="G32" s="128"/>
    </row>
    <row r="33" spans="1:7" ht="27.75" customHeight="1" x14ac:dyDescent="0.25">
      <c r="A33" s="125" t="s">
        <v>511</v>
      </c>
      <c r="B33" s="125"/>
      <c r="C33" s="125"/>
      <c r="D33" s="125"/>
      <c r="E33" s="125"/>
      <c r="F33" s="125"/>
      <c r="G33" s="125"/>
    </row>
    <row r="34" spans="1:7" x14ac:dyDescent="0.25">
      <c r="A34" s="126" t="s">
        <v>471</v>
      </c>
      <c r="B34" s="126"/>
      <c r="C34" s="126"/>
      <c r="D34" s="126"/>
      <c r="E34" s="126"/>
      <c r="F34" s="126"/>
      <c r="G34" s="126"/>
    </row>
    <row r="35" spans="1:7" x14ac:dyDescent="0.25">
      <c r="A35" s="127" t="s">
        <v>497</v>
      </c>
      <c r="B35" s="127"/>
      <c r="C35" s="127"/>
      <c r="D35" s="127"/>
      <c r="E35" s="127"/>
      <c r="F35" s="127"/>
      <c r="G35" s="127"/>
    </row>
    <row r="36" spans="1:7" x14ac:dyDescent="0.25">
      <c r="A36" s="6"/>
    </row>
  </sheetData>
  <mergeCells count="4">
    <mergeCell ref="A33:G33"/>
    <mergeCell ref="A34:G34"/>
    <mergeCell ref="A35:G35"/>
    <mergeCell ref="A32:G32"/>
  </mergeCells>
  <pageMargins left="0.7" right="0.7" top="0.75" bottom="0.75" header="0.3" footer="0.3"/>
  <pageSetup paperSize="9" orientation="portrait" r:id="rId1"/>
  <ignoredErrors>
    <ignoredError sqref="B9:I9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showGridLines="0" topLeftCell="A13" workbookViewId="0">
      <selection activeCell="P27" sqref="P27"/>
    </sheetView>
  </sheetViews>
  <sheetFormatPr baseColWidth="10" defaultColWidth="9.140625" defaultRowHeight="15" x14ac:dyDescent="0.25"/>
  <cols>
    <col min="1" max="1" width="28.7109375" style="1" customWidth="1"/>
    <col min="2" max="2" width="15.28515625" style="1" customWidth="1"/>
    <col min="3" max="4" width="11.85546875" style="1" customWidth="1"/>
    <col min="5" max="5" width="13.42578125" style="1" customWidth="1"/>
    <col min="6" max="6" width="14.5703125" style="1" customWidth="1"/>
    <col min="7" max="16384" width="9.140625" style="1"/>
  </cols>
  <sheetData>
    <row r="1" spans="1:3" x14ac:dyDescent="0.25">
      <c r="A1" s="34" t="s">
        <v>249</v>
      </c>
    </row>
    <row r="3" spans="1:3" s="99" customFormat="1" ht="51" x14ac:dyDescent="0.25">
      <c r="A3" s="17" t="s">
        <v>230</v>
      </c>
      <c r="B3" s="17" t="s">
        <v>241</v>
      </c>
      <c r="C3" s="100"/>
    </row>
    <row r="4" spans="1:3" x14ac:dyDescent="0.25">
      <c r="A4" s="4" t="s">
        <v>134</v>
      </c>
      <c r="B4" s="101">
        <v>0.52</v>
      </c>
      <c r="C4" s="102">
        <f>1-B4</f>
        <v>0.48</v>
      </c>
    </row>
    <row r="5" spans="1:3" x14ac:dyDescent="0.25">
      <c r="A5" s="19" t="s">
        <v>135</v>
      </c>
      <c r="B5" s="103">
        <v>0.49</v>
      </c>
      <c r="C5" s="102">
        <f t="shared" ref="C5:C13" si="0">1-B5</f>
        <v>0.51</v>
      </c>
    </row>
    <row r="6" spans="1:3" x14ac:dyDescent="0.25">
      <c r="A6" s="4" t="s">
        <v>131</v>
      </c>
      <c r="B6" s="101">
        <v>0.37</v>
      </c>
      <c r="C6" s="102">
        <f t="shared" si="0"/>
        <v>0.63</v>
      </c>
    </row>
    <row r="7" spans="1:3" x14ac:dyDescent="0.25">
      <c r="A7" s="19" t="s">
        <v>130</v>
      </c>
      <c r="B7" s="103">
        <v>0.46</v>
      </c>
      <c r="C7" s="102">
        <f t="shared" si="0"/>
        <v>0.54</v>
      </c>
    </row>
    <row r="8" spans="1:3" x14ac:dyDescent="0.25">
      <c r="A8" s="4" t="s">
        <v>2</v>
      </c>
      <c r="B8" s="101">
        <v>0.48</v>
      </c>
      <c r="C8" s="102">
        <f t="shared" si="0"/>
        <v>0.52</v>
      </c>
    </row>
    <row r="9" spans="1:3" x14ac:dyDescent="0.25">
      <c r="A9" s="19" t="s">
        <v>132</v>
      </c>
      <c r="B9" s="103">
        <v>0.77</v>
      </c>
      <c r="C9" s="102">
        <f t="shared" si="0"/>
        <v>0.22999999999999998</v>
      </c>
    </row>
    <row r="10" spans="1:3" x14ac:dyDescent="0.25">
      <c r="A10" s="4" t="s">
        <v>3</v>
      </c>
      <c r="B10" s="101">
        <v>0.48</v>
      </c>
      <c r="C10" s="102">
        <f t="shared" si="0"/>
        <v>0.52</v>
      </c>
    </row>
    <row r="11" spans="1:3" x14ac:dyDescent="0.25">
      <c r="A11" s="19" t="s">
        <v>240</v>
      </c>
      <c r="B11" s="103">
        <v>0.74</v>
      </c>
      <c r="C11" s="102">
        <f t="shared" si="0"/>
        <v>0.26</v>
      </c>
    </row>
    <row r="12" spans="1:3" x14ac:dyDescent="0.25">
      <c r="A12" s="4" t="s">
        <v>129</v>
      </c>
      <c r="B12" s="101">
        <v>0.47</v>
      </c>
      <c r="C12" s="102">
        <f t="shared" si="0"/>
        <v>0.53</v>
      </c>
    </row>
    <row r="13" spans="1:3" x14ac:dyDescent="0.25">
      <c r="A13" s="19" t="s">
        <v>133</v>
      </c>
      <c r="B13" s="103">
        <v>0.34</v>
      </c>
      <c r="C13" s="102">
        <f t="shared" si="0"/>
        <v>0.65999999999999992</v>
      </c>
    </row>
    <row r="37" spans="1:7" ht="24" customHeight="1" x14ac:dyDescent="0.25">
      <c r="A37" s="139" t="s">
        <v>250</v>
      </c>
      <c r="B37" s="139"/>
      <c r="C37" s="139"/>
      <c r="D37" s="139"/>
      <c r="E37" s="139"/>
      <c r="F37" s="139"/>
      <c r="G37" s="139"/>
    </row>
    <row r="38" spans="1:7" ht="25.5" customHeight="1" x14ac:dyDescent="0.25">
      <c r="A38" s="139" t="s">
        <v>483</v>
      </c>
      <c r="B38" s="139"/>
      <c r="C38" s="139"/>
      <c r="D38" s="139"/>
      <c r="E38" s="139"/>
      <c r="F38" s="139"/>
      <c r="G38" s="139"/>
    </row>
    <row r="39" spans="1:7" x14ac:dyDescent="0.25">
      <c r="A39" s="139" t="s">
        <v>474</v>
      </c>
      <c r="B39" s="139"/>
      <c r="C39" s="139"/>
      <c r="D39" s="139"/>
      <c r="E39" s="139"/>
      <c r="F39" s="139"/>
      <c r="G39" s="139"/>
    </row>
    <row r="40" spans="1:7" ht="15.75" customHeight="1" x14ac:dyDescent="0.25">
      <c r="A40" s="140" t="s">
        <v>503</v>
      </c>
      <c r="B40" s="140"/>
      <c r="C40" s="140"/>
      <c r="D40" s="140"/>
      <c r="E40" s="140"/>
      <c r="F40" s="140"/>
      <c r="G40" s="140"/>
    </row>
  </sheetData>
  <mergeCells count="4">
    <mergeCell ref="A37:G37"/>
    <mergeCell ref="A38:G38"/>
    <mergeCell ref="A39:G39"/>
    <mergeCell ref="A40:G4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showGridLines="0" topLeftCell="A25" workbookViewId="0">
      <selection activeCell="F9" sqref="F9"/>
    </sheetView>
  </sheetViews>
  <sheetFormatPr baseColWidth="10" defaultColWidth="9.140625" defaultRowHeight="15" x14ac:dyDescent="0.25"/>
  <cols>
    <col min="1" max="1" width="26.7109375" style="1" customWidth="1"/>
    <col min="2" max="4" width="13.7109375" style="1" customWidth="1"/>
    <col min="5" max="16384" width="9.140625" style="1"/>
  </cols>
  <sheetData>
    <row r="1" spans="1:4" x14ac:dyDescent="0.25">
      <c r="A1" s="34" t="s">
        <v>251</v>
      </c>
    </row>
    <row r="3" spans="1:4" s="52" customFormat="1" ht="38.25" x14ac:dyDescent="0.25">
      <c r="A3" s="17" t="s">
        <v>209</v>
      </c>
      <c r="B3" s="17" t="s">
        <v>210</v>
      </c>
      <c r="C3" s="17" t="s">
        <v>211</v>
      </c>
    </row>
    <row r="4" spans="1:4" x14ac:dyDescent="0.25">
      <c r="A4" s="4" t="s">
        <v>206</v>
      </c>
      <c r="B4" s="4">
        <v>419</v>
      </c>
      <c r="C4" s="4"/>
    </row>
    <row r="5" spans="1:4" x14ac:dyDescent="0.25">
      <c r="A5" s="19" t="s">
        <v>207</v>
      </c>
      <c r="B5" s="19">
        <v>5666</v>
      </c>
      <c r="C5" s="30">
        <f>B5/($B$5+$B$6)</f>
        <v>0.78346238938053092</v>
      </c>
    </row>
    <row r="6" spans="1:4" x14ac:dyDescent="0.25">
      <c r="A6" s="4" t="s">
        <v>208</v>
      </c>
      <c r="B6" s="4">
        <v>1566</v>
      </c>
      <c r="C6" s="26">
        <f>B6/($B$5+$B$6)</f>
        <v>0.21653761061946902</v>
      </c>
    </row>
    <row r="7" spans="1:4" x14ac:dyDescent="0.25">
      <c r="A7" s="113" t="s">
        <v>205</v>
      </c>
    </row>
    <row r="8" spans="1:4" x14ac:dyDescent="0.25">
      <c r="C8" s="31" t="s">
        <v>206</v>
      </c>
      <c r="D8" s="31" t="s">
        <v>205</v>
      </c>
    </row>
    <row r="9" spans="1:4" ht="38.25" x14ac:dyDescent="0.25">
      <c r="A9" s="17" t="s">
        <v>217</v>
      </c>
      <c r="B9" s="17" t="s">
        <v>216</v>
      </c>
      <c r="C9" s="17" t="s">
        <v>214</v>
      </c>
      <c r="D9" s="17" t="s">
        <v>215</v>
      </c>
    </row>
    <row r="10" spans="1:4" x14ac:dyDescent="0.25">
      <c r="A10" s="4" t="s">
        <v>134</v>
      </c>
      <c r="B10" s="4">
        <v>1461</v>
      </c>
      <c r="C10" s="26">
        <v>0.03</v>
      </c>
      <c r="D10" s="26">
        <v>0.97</v>
      </c>
    </row>
    <row r="11" spans="1:4" x14ac:dyDescent="0.25">
      <c r="A11" s="19" t="s">
        <v>135</v>
      </c>
      <c r="B11" s="19">
        <v>787</v>
      </c>
      <c r="C11" s="30">
        <v>0.05</v>
      </c>
      <c r="D11" s="30">
        <v>0.95</v>
      </c>
    </row>
    <row r="12" spans="1:4" x14ac:dyDescent="0.25">
      <c r="A12" s="4" t="s">
        <v>131</v>
      </c>
      <c r="B12" s="4">
        <v>81</v>
      </c>
      <c r="C12" s="26">
        <v>0.02</v>
      </c>
      <c r="D12" s="26">
        <v>0.98</v>
      </c>
    </row>
    <row r="13" spans="1:4" x14ac:dyDescent="0.25">
      <c r="A13" s="19" t="s">
        <v>130</v>
      </c>
      <c r="B13" s="19">
        <v>120</v>
      </c>
      <c r="C13" s="30">
        <v>0.03</v>
      </c>
      <c r="D13" s="30">
        <v>0.97</v>
      </c>
    </row>
    <row r="14" spans="1:4" x14ac:dyDescent="0.25">
      <c r="A14" s="4" t="s">
        <v>2</v>
      </c>
      <c r="B14" s="4">
        <v>981</v>
      </c>
      <c r="C14" s="26">
        <v>0.09</v>
      </c>
      <c r="D14" s="26">
        <v>0.91</v>
      </c>
    </row>
    <row r="15" spans="1:4" x14ac:dyDescent="0.25">
      <c r="A15" s="19" t="s">
        <v>132</v>
      </c>
      <c r="B15" s="19">
        <v>210</v>
      </c>
      <c r="C15" s="30">
        <v>0.03</v>
      </c>
      <c r="D15" s="30">
        <v>0.97</v>
      </c>
    </row>
    <row r="16" spans="1:4" x14ac:dyDescent="0.25">
      <c r="A16" s="4" t="s">
        <v>3</v>
      </c>
      <c r="B16" s="4">
        <v>1343</v>
      </c>
      <c r="C16" s="26">
        <v>0.02</v>
      </c>
      <c r="D16" s="26">
        <v>0.98</v>
      </c>
    </row>
    <row r="17" spans="1:11" x14ac:dyDescent="0.25">
      <c r="A17" s="19" t="s">
        <v>4</v>
      </c>
      <c r="B17" s="19">
        <v>1495</v>
      </c>
      <c r="C17" s="30">
        <v>0.04</v>
      </c>
      <c r="D17" s="30">
        <v>0.96</v>
      </c>
    </row>
    <row r="18" spans="1:11" x14ac:dyDescent="0.25">
      <c r="A18" s="4" t="s">
        <v>129</v>
      </c>
      <c r="B18" s="4">
        <v>1121</v>
      </c>
      <c r="C18" s="26">
        <v>0.13</v>
      </c>
      <c r="D18" s="26">
        <v>0.87</v>
      </c>
    </row>
    <row r="19" spans="1:11" x14ac:dyDescent="0.25">
      <c r="A19" s="19" t="s">
        <v>133</v>
      </c>
      <c r="B19" s="19">
        <v>52</v>
      </c>
      <c r="C19" s="30">
        <v>0.02</v>
      </c>
      <c r="D19" s="30">
        <v>0.98</v>
      </c>
    </row>
    <row r="22" spans="1:11" x14ac:dyDescent="0.25">
      <c r="A22" s="134" t="s">
        <v>212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</row>
    <row r="34" spans="1:11" x14ac:dyDescent="0.25">
      <c r="A34" s="134" t="s">
        <v>213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</row>
    <row r="55" spans="1:11" ht="38.25" customHeight="1" x14ac:dyDescent="0.25">
      <c r="A55" s="125" t="s">
        <v>484</v>
      </c>
      <c r="B55" s="125"/>
      <c r="C55" s="125"/>
      <c r="D55" s="125"/>
      <c r="E55" s="125"/>
      <c r="F55" s="125"/>
      <c r="G55" s="125"/>
      <c r="H55" s="125"/>
      <c r="I55" s="125"/>
      <c r="J55" s="125"/>
      <c r="K55" s="125"/>
    </row>
    <row r="56" spans="1:11" ht="28.5" customHeight="1" x14ac:dyDescent="0.25">
      <c r="A56" s="125" t="s">
        <v>485</v>
      </c>
      <c r="B56" s="125"/>
      <c r="C56" s="125"/>
      <c r="D56" s="125"/>
      <c r="E56" s="125"/>
      <c r="F56" s="125"/>
      <c r="G56" s="125"/>
      <c r="H56" s="125"/>
      <c r="I56" s="125"/>
      <c r="J56" s="125"/>
      <c r="K56" s="125"/>
    </row>
    <row r="57" spans="1:11" x14ac:dyDescent="0.25">
      <c r="A57" s="141" t="s">
        <v>471</v>
      </c>
      <c r="B57" s="141"/>
      <c r="C57" s="141"/>
      <c r="D57" s="141"/>
      <c r="E57" s="141"/>
      <c r="F57" s="141"/>
      <c r="G57" s="141"/>
      <c r="H57" s="141"/>
      <c r="I57" s="141"/>
      <c r="J57" s="141"/>
      <c r="K57" s="141"/>
    </row>
    <row r="58" spans="1:11" x14ac:dyDescent="0.25">
      <c r="A58" s="127" t="s">
        <v>504</v>
      </c>
      <c r="B58" s="127"/>
      <c r="C58" s="127"/>
      <c r="D58" s="127"/>
      <c r="E58" s="127"/>
      <c r="F58" s="127"/>
      <c r="G58" s="127"/>
      <c r="H58" s="127"/>
      <c r="I58" s="127"/>
      <c r="J58" s="127"/>
      <c r="K58" s="127"/>
    </row>
  </sheetData>
  <mergeCells count="6">
    <mergeCell ref="A58:K58"/>
    <mergeCell ref="A22:K22"/>
    <mergeCell ref="A34:K34"/>
    <mergeCell ref="A55:K55"/>
    <mergeCell ref="A56:K56"/>
    <mergeCell ref="A57:K5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5"/>
  <sheetViews>
    <sheetView showGridLines="0" topLeftCell="A25" zoomScaleNormal="100" workbookViewId="0">
      <selection activeCell="O43" sqref="O43"/>
    </sheetView>
  </sheetViews>
  <sheetFormatPr baseColWidth="10" defaultColWidth="9.140625" defaultRowHeight="15" x14ac:dyDescent="0.25"/>
  <cols>
    <col min="1" max="1" width="16.7109375" style="1" bestFit="1" customWidth="1"/>
    <col min="2" max="10" width="13.140625" style="1" customWidth="1"/>
    <col min="11" max="11" width="14" style="1" customWidth="1"/>
    <col min="12" max="12" width="7" style="110" bestFit="1" customWidth="1"/>
    <col min="13" max="13" width="9" style="110" customWidth="1"/>
    <col min="14" max="14" width="11.7109375" style="110" bestFit="1" customWidth="1"/>
    <col min="15" max="15" width="12" style="110" bestFit="1" customWidth="1"/>
    <col min="16" max="16" width="9.7109375" style="110" bestFit="1" customWidth="1"/>
    <col min="17" max="17" width="12.42578125" style="110" customWidth="1"/>
    <col min="18" max="18" width="13.5703125" style="110" customWidth="1"/>
    <col min="19" max="19" width="13.7109375" style="1" customWidth="1"/>
    <col min="20" max="16384" width="9.140625" style="1"/>
  </cols>
  <sheetData>
    <row r="1" spans="1:16" x14ac:dyDescent="0.25">
      <c r="A1" s="3" t="s">
        <v>469</v>
      </c>
    </row>
    <row r="4" spans="1:16" x14ac:dyDescent="0.25">
      <c r="A4" s="61"/>
      <c r="B4" s="136" t="s">
        <v>218</v>
      </c>
      <c r="C4" s="136"/>
      <c r="D4" s="136"/>
      <c r="E4" s="137" t="s">
        <v>207</v>
      </c>
      <c r="F4" s="136"/>
      <c r="G4" s="138"/>
      <c r="H4" s="136" t="s">
        <v>208</v>
      </c>
      <c r="I4" s="136"/>
      <c r="J4" s="136"/>
    </row>
    <row r="5" spans="1:16" ht="63.75" x14ac:dyDescent="0.25">
      <c r="A5" s="56"/>
      <c r="B5" s="57" t="s">
        <v>219</v>
      </c>
      <c r="C5" s="57" t="s">
        <v>487</v>
      </c>
      <c r="D5" s="57" t="s">
        <v>486</v>
      </c>
      <c r="E5" s="91" t="s">
        <v>219</v>
      </c>
      <c r="F5" s="57" t="s">
        <v>487</v>
      </c>
      <c r="G5" s="92" t="s">
        <v>486</v>
      </c>
      <c r="H5" s="57" t="s">
        <v>219</v>
      </c>
      <c r="I5" s="57" t="s">
        <v>487</v>
      </c>
      <c r="J5" s="57" t="s">
        <v>486</v>
      </c>
      <c r="M5" s="67"/>
      <c r="N5" s="68" t="s">
        <v>219</v>
      </c>
      <c r="O5" s="68" t="s">
        <v>487</v>
      </c>
      <c r="P5" s="68" t="s">
        <v>486</v>
      </c>
    </row>
    <row r="6" spans="1:16" x14ac:dyDescent="0.25">
      <c r="A6" s="53" t="s">
        <v>220</v>
      </c>
      <c r="B6" s="54">
        <v>0.17670870705574787</v>
      </c>
      <c r="C6" s="55">
        <v>7.0000000000000007E-2</v>
      </c>
      <c r="D6" s="55">
        <v>0</v>
      </c>
      <c r="E6" s="93">
        <v>9.0294490926294518E-2</v>
      </c>
      <c r="F6" s="62">
        <v>0.06</v>
      </c>
      <c r="G6" s="94">
        <v>0</v>
      </c>
      <c r="H6" s="62">
        <v>8.6414216129453353E-2</v>
      </c>
      <c r="I6" s="62">
        <v>0.01</v>
      </c>
      <c r="J6" s="62">
        <v>0</v>
      </c>
      <c r="M6" s="67" t="s">
        <v>207</v>
      </c>
      <c r="N6" s="69">
        <v>0.48358562535256205</v>
      </c>
      <c r="O6" s="70">
        <v>0.85</v>
      </c>
      <c r="P6" s="70">
        <v>0.78309409888357262</v>
      </c>
    </row>
    <row r="7" spans="1:16" x14ac:dyDescent="0.25">
      <c r="A7" s="58" t="s">
        <v>221</v>
      </c>
      <c r="B7" s="59">
        <v>0.11952430527275178</v>
      </c>
      <c r="C7" s="60">
        <v>0.37</v>
      </c>
      <c r="D7" s="60">
        <v>7.0000000000000007E-2</v>
      </c>
      <c r="E7" s="95">
        <v>6.1172533872720349E-2</v>
      </c>
      <c r="F7" s="63">
        <v>0.33</v>
      </c>
      <c r="G7" s="96">
        <v>0.06</v>
      </c>
      <c r="H7" s="63">
        <v>5.8351771400031428E-2</v>
      </c>
      <c r="I7" s="63">
        <v>0.04</v>
      </c>
      <c r="J7" s="63">
        <v>0.02</v>
      </c>
      <c r="M7" s="67" t="s">
        <v>208</v>
      </c>
      <c r="N7" s="69">
        <v>0.516414374647438</v>
      </c>
      <c r="O7" s="70">
        <v>0.15</v>
      </c>
      <c r="P7" s="70">
        <v>0.21690590111642744</v>
      </c>
    </row>
    <row r="8" spans="1:16" x14ac:dyDescent="0.25">
      <c r="A8" s="53" t="s">
        <v>222</v>
      </c>
      <c r="B8" s="54">
        <v>0.11503971023385602</v>
      </c>
      <c r="C8" s="55">
        <v>0.24</v>
      </c>
      <c r="D8" s="55">
        <v>0.16</v>
      </c>
      <c r="E8" s="93">
        <v>5.6535764526029153E-2</v>
      </c>
      <c r="F8" s="62">
        <v>0.2</v>
      </c>
      <c r="G8" s="94">
        <v>0.11</v>
      </c>
      <c r="H8" s="62">
        <v>5.8503945707826868E-2</v>
      </c>
      <c r="I8" s="62">
        <v>0.04</v>
      </c>
      <c r="J8" s="62">
        <v>0.04</v>
      </c>
    </row>
    <row r="9" spans="1:16" x14ac:dyDescent="0.25">
      <c r="A9" s="58" t="s">
        <v>223</v>
      </c>
      <c r="B9" s="59">
        <v>0.12387985306802392</v>
      </c>
      <c r="C9" s="60">
        <v>0.17</v>
      </c>
      <c r="D9" s="60">
        <v>0.23</v>
      </c>
      <c r="E9" s="95">
        <v>6.0463875673634891E-2</v>
      </c>
      <c r="F9" s="63">
        <v>0.14000000000000001</v>
      </c>
      <c r="G9" s="96">
        <v>0.17</v>
      </c>
      <c r="H9" s="63">
        <v>6.341597739438902E-2</v>
      </c>
      <c r="I9" s="63">
        <v>0.03</v>
      </c>
      <c r="J9" s="63">
        <v>0.06</v>
      </c>
    </row>
    <row r="10" spans="1:16" x14ac:dyDescent="0.25">
      <c r="A10" s="53" t="s">
        <v>224</v>
      </c>
      <c r="B10" s="54">
        <v>0.13151351433839531</v>
      </c>
      <c r="C10" s="55">
        <v>0.1</v>
      </c>
      <c r="D10" s="55">
        <v>0.26</v>
      </c>
      <c r="E10" s="93">
        <v>6.4885699365082233E-2</v>
      </c>
      <c r="F10" s="62">
        <v>0.08</v>
      </c>
      <c r="G10" s="94">
        <v>0.21</v>
      </c>
      <c r="H10" s="62">
        <v>6.6627814973313076E-2</v>
      </c>
      <c r="I10" s="62">
        <v>0.02</v>
      </c>
      <c r="J10" s="62">
        <v>0.06</v>
      </c>
    </row>
    <row r="11" spans="1:16" x14ac:dyDescent="0.25">
      <c r="A11" s="58" t="s">
        <v>225</v>
      </c>
      <c r="B11" s="59">
        <v>0.12639351651979205</v>
      </c>
      <c r="C11" s="60">
        <v>0.04</v>
      </c>
      <c r="D11" s="60">
        <v>0.2</v>
      </c>
      <c r="E11" s="95">
        <v>6.0923415170608827E-2</v>
      </c>
      <c r="F11" s="63">
        <v>0.03</v>
      </c>
      <c r="G11" s="96">
        <v>0.16</v>
      </c>
      <c r="H11" s="63">
        <v>6.5470101349183241E-2</v>
      </c>
      <c r="I11" s="63">
        <v>0.01</v>
      </c>
      <c r="J11" s="63">
        <v>0.03</v>
      </c>
    </row>
    <row r="12" spans="1:16" x14ac:dyDescent="0.25">
      <c r="A12" s="53" t="s">
        <v>226</v>
      </c>
      <c r="B12" s="54">
        <v>0.1120125342772961</v>
      </c>
      <c r="C12" s="55">
        <v>0.01</v>
      </c>
      <c r="D12" s="55">
        <v>7.0000000000000007E-2</v>
      </c>
      <c r="E12" s="93">
        <v>5.2166287258602395E-2</v>
      </c>
      <c r="F12" s="62">
        <v>0.01</v>
      </c>
      <c r="G12" s="94">
        <v>0.06</v>
      </c>
      <c r="H12" s="62">
        <v>5.9846247018693705E-2</v>
      </c>
      <c r="I12" s="62">
        <v>0</v>
      </c>
      <c r="J12" s="62">
        <v>0.01</v>
      </c>
    </row>
    <row r="13" spans="1:16" x14ac:dyDescent="0.25">
      <c r="A13" s="58" t="s">
        <v>227</v>
      </c>
      <c r="B13" s="59">
        <v>9.4927859234136922E-2</v>
      </c>
      <c r="C13" s="60">
        <v>0</v>
      </c>
      <c r="D13" s="60">
        <v>0.01</v>
      </c>
      <c r="E13" s="95">
        <v>3.7143558559589659E-2</v>
      </c>
      <c r="F13" s="63">
        <v>0</v>
      </c>
      <c r="G13" s="96">
        <v>0.01</v>
      </c>
      <c r="H13" s="63">
        <v>5.7784300674547255E-2</v>
      </c>
      <c r="I13" s="63">
        <v>0</v>
      </c>
      <c r="J13" s="63">
        <v>0</v>
      </c>
    </row>
    <row r="14" spans="1:16" x14ac:dyDescent="0.25">
      <c r="A14" s="64" t="s">
        <v>218</v>
      </c>
      <c r="B14" s="65"/>
      <c r="C14" s="65"/>
      <c r="D14" s="65"/>
      <c r="E14" s="97">
        <v>0.48358562535256205</v>
      </c>
      <c r="F14" s="66">
        <f xml:space="preserve"> SUM(F6:F13)</f>
        <v>0.85000000000000009</v>
      </c>
      <c r="G14" s="98">
        <f>SUM(G6:G13)</f>
        <v>0.78</v>
      </c>
      <c r="H14" s="66">
        <v>0.516414374647438</v>
      </c>
      <c r="I14" s="66">
        <f xml:space="preserve"> SUM(I6:I13)</f>
        <v>0.15</v>
      </c>
      <c r="J14" s="66">
        <f>SUM(J6:J13)</f>
        <v>0.22</v>
      </c>
    </row>
    <row r="17" spans="1:9" x14ac:dyDescent="0.25">
      <c r="A17" s="134" t="s">
        <v>228</v>
      </c>
      <c r="B17" s="134"/>
      <c r="C17" s="134"/>
      <c r="D17" s="134"/>
      <c r="E17" s="134"/>
      <c r="F17" s="134"/>
      <c r="G17" s="134"/>
      <c r="H17" s="134"/>
      <c r="I17" s="134"/>
    </row>
    <row r="33" spans="1:9" x14ac:dyDescent="0.25">
      <c r="A33" s="134" t="s">
        <v>229</v>
      </c>
      <c r="B33" s="134"/>
      <c r="C33" s="134"/>
      <c r="D33" s="134"/>
      <c r="E33" s="134"/>
      <c r="F33" s="134"/>
      <c r="G33" s="134"/>
      <c r="H33" s="134"/>
      <c r="I33" s="134"/>
    </row>
    <row r="53" spans="1:9" ht="38.25" customHeight="1" x14ac:dyDescent="0.25">
      <c r="A53" s="130" t="s">
        <v>488</v>
      </c>
      <c r="B53" s="130"/>
      <c r="C53" s="130"/>
      <c r="D53" s="130"/>
      <c r="E53" s="130"/>
      <c r="F53" s="130"/>
      <c r="G53" s="130"/>
      <c r="H53" s="130"/>
      <c r="I53" s="130"/>
    </row>
    <row r="54" spans="1:9" ht="15" customHeight="1" x14ac:dyDescent="0.25">
      <c r="A54" s="130" t="s">
        <v>474</v>
      </c>
      <c r="B54" s="130"/>
      <c r="C54" s="130"/>
      <c r="D54" s="130"/>
      <c r="E54" s="130"/>
      <c r="F54" s="130"/>
      <c r="G54" s="130"/>
      <c r="H54" s="130"/>
      <c r="I54" s="130"/>
    </row>
    <row r="55" spans="1:9" ht="17.25" customHeight="1" x14ac:dyDescent="0.25">
      <c r="A55" s="142" t="s">
        <v>505</v>
      </c>
      <c r="B55" s="132"/>
      <c r="C55" s="132"/>
      <c r="D55" s="132"/>
      <c r="E55" s="132"/>
      <c r="F55" s="132"/>
      <c r="G55" s="132"/>
      <c r="H55" s="132"/>
      <c r="I55" s="132"/>
    </row>
  </sheetData>
  <mergeCells count="8">
    <mergeCell ref="A54:I54"/>
    <mergeCell ref="A55:I55"/>
    <mergeCell ref="B4:D4"/>
    <mergeCell ref="E4:G4"/>
    <mergeCell ref="H4:J4"/>
    <mergeCell ref="A17:I17"/>
    <mergeCell ref="A33:I33"/>
    <mergeCell ref="A53:I53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showGridLines="0" zoomScaleNormal="100" workbookViewId="0">
      <selection activeCell="H40" sqref="H40"/>
    </sheetView>
  </sheetViews>
  <sheetFormatPr baseColWidth="10" defaultColWidth="11.42578125" defaultRowHeight="15" x14ac:dyDescent="0.25"/>
  <cols>
    <col min="1" max="1" width="29.5703125" style="1" customWidth="1"/>
    <col min="2" max="3" width="11.42578125" style="1"/>
    <col min="4" max="4" width="21" style="1" customWidth="1"/>
    <col min="5" max="5" width="45.7109375" style="1" customWidth="1"/>
    <col min="6" max="9" width="11.42578125" style="1"/>
    <col min="10" max="10" width="32.140625" style="1" customWidth="1"/>
    <col min="11" max="16384" width="11.42578125" style="1"/>
  </cols>
  <sheetData>
    <row r="1" spans="1:7" x14ac:dyDescent="0.25">
      <c r="A1" s="71" t="s">
        <v>492</v>
      </c>
    </row>
    <row r="3" spans="1:7" ht="24" x14ac:dyDescent="0.25">
      <c r="A3" s="72" t="s">
        <v>230</v>
      </c>
      <c r="B3" s="72" t="s">
        <v>138</v>
      </c>
      <c r="C3" s="72" t="s">
        <v>232</v>
      </c>
      <c r="E3" s="72" t="s">
        <v>233</v>
      </c>
      <c r="F3" s="72" t="s">
        <v>138</v>
      </c>
      <c r="G3" s="72" t="s">
        <v>128</v>
      </c>
    </row>
    <row r="4" spans="1:7" x14ac:dyDescent="0.25">
      <c r="A4" s="6" t="s">
        <v>129</v>
      </c>
      <c r="B4" s="6">
        <v>24</v>
      </c>
      <c r="C4" s="73">
        <f t="shared" ref="C4:C11" si="0">B4/$B$12</f>
        <v>0.12121212121212122</v>
      </c>
      <c r="E4" s="6" t="s">
        <v>182</v>
      </c>
      <c r="F4" s="6">
        <v>81</v>
      </c>
      <c r="G4" s="73">
        <f>F4/SUM($F$4:$F$8)</f>
        <v>0.66393442622950816</v>
      </c>
    </row>
    <row r="5" spans="1:7" x14ac:dyDescent="0.25">
      <c r="A5" s="74" t="s">
        <v>136</v>
      </c>
      <c r="B5" s="74">
        <v>7</v>
      </c>
      <c r="C5" s="75">
        <f t="shared" si="0"/>
        <v>3.5353535353535352E-2</v>
      </c>
      <c r="E5" s="74" t="s">
        <v>168</v>
      </c>
      <c r="F5" s="74">
        <v>13</v>
      </c>
      <c r="G5" s="75">
        <f>F5/SUM($F$4:$F$8)</f>
        <v>0.10655737704918032</v>
      </c>
    </row>
    <row r="6" spans="1:7" x14ac:dyDescent="0.25">
      <c r="A6" s="6" t="s">
        <v>132</v>
      </c>
      <c r="B6" s="6">
        <v>10</v>
      </c>
      <c r="C6" s="73">
        <f t="shared" si="0"/>
        <v>5.0505050505050504E-2</v>
      </c>
      <c r="E6" s="6" t="s">
        <v>171</v>
      </c>
      <c r="F6" s="6">
        <v>16</v>
      </c>
      <c r="G6" s="73">
        <f>F6/SUM($F$4:$F$8)</f>
        <v>0.13114754098360656</v>
      </c>
    </row>
    <row r="7" spans="1:7" x14ac:dyDescent="0.25">
      <c r="A7" s="74" t="s">
        <v>133</v>
      </c>
      <c r="B7" s="74">
        <v>0</v>
      </c>
      <c r="C7" s="75">
        <f t="shared" si="0"/>
        <v>0</v>
      </c>
      <c r="E7" s="74" t="s">
        <v>174</v>
      </c>
      <c r="F7" s="74">
        <v>4</v>
      </c>
      <c r="G7" s="75">
        <f>F7/SUM($F$4:$F$8)</f>
        <v>3.2786885245901641E-2</v>
      </c>
    </row>
    <row r="8" spans="1:7" x14ac:dyDescent="0.25">
      <c r="A8" s="6" t="s">
        <v>5</v>
      </c>
      <c r="B8" s="6">
        <v>36</v>
      </c>
      <c r="C8" s="73">
        <f t="shared" si="0"/>
        <v>0.18181818181818182</v>
      </c>
      <c r="E8" s="74" t="s">
        <v>178</v>
      </c>
      <c r="F8" s="74">
        <v>8</v>
      </c>
      <c r="G8" s="75">
        <f>F8/SUM($F$4:$F$8)</f>
        <v>6.5573770491803282E-2</v>
      </c>
    </row>
    <row r="9" spans="1:7" x14ac:dyDescent="0.25">
      <c r="A9" s="74" t="s">
        <v>137</v>
      </c>
      <c r="B9" s="74">
        <v>69</v>
      </c>
      <c r="C9" s="75">
        <f t="shared" si="0"/>
        <v>0.34848484848484851</v>
      </c>
    </row>
    <row r="10" spans="1:7" x14ac:dyDescent="0.25">
      <c r="A10" s="6" t="s">
        <v>3</v>
      </c>
      <c r="B10" s="6">
        <v>26</v>
      </c>
      <c r="C10" s="73">
        <f t="shared" si="0"/>
        <v>0.13131313131313133</v>
      </c>
    </row>
    <row r="11" spans="1:7" x14ac:dyDescent="0.25">
      <c r="A11" s="74" t="s">
        <v>2</v>
      </c>
      <c r="B11" s="74">
        <v>26</v>
      </c>
      <c r="C11" s="75">
        <f t="shared" si="0"/>
        <v>0.13131313131313133</v>
      </c>
    </row>
    <row r="12" spans="1:7" x14ac:dyDescent="0.25">
      <c r="A12" s="76" t="s">
        <v>218</v>
      </c>
      <c r="B12" s="76">
        <f>SUM(B4:B11)</f>
        <v>198</v>
      </c>
      <c r="C12" s="77"/>
    </row>
    <row r="13" spans="1:7" x14ac:dyDescent="0.25">
      <c r="A13" s="78"/>
      <c r="B13" s="78"/>
      <c r="C13" s="79"/>
    </row>
    <row r="14" spans="1:7" x14ac:dyDescent="0.25">
      <c r="A14" s="78"/>
      <c r="B14" s="78"/>
      <c r="C14" s="79"/>
    </row>
    <row r="15" spans="1:7" x14ac:dyDescent="0.25">
      <c r="A15" s="143" t="s">
        <v>234</v>
      </c>
      <c r="B15" s="143"/>
      <c r="C15" s="143"/>
      <c r="D15" s="143"/>
      <c r="E15" s="143" t="s">
        <v>235</v>
      </c>
      <c r="F15" s="143"/>
      <c r="G15" s="143"/>
    </row>
    <row r="16" spans="1:7" x14ac:dyDescent="0.25">
      <c r="A16" s="3"/>
      <c r="B16" s="3"/>
    </row>
    <row r="17" spans="1:2" x14ac:dyDescent="0.25">
      <c r="A17" s="3"/>
      <c r="B17" s="3"/>
    </row>
    <row r="18" spans="1:2" x14ac:dyDescent="0.25">
      <c r="A18" s="3"/>
      <c r="B18" s="3"/>
    </row>
    <row r="38" spans="1:5" ht="27" customHeight="1" x14ac:dyDescent="0.25">
      <c r="A38" s="130" t="s">
        <v>493</v>
      </c>
      <c r="B38" s="130"/>
      <c r="C38" s="130"/>
      <c r="D38" s="130"/>
      <c r="E38" s="130"/>
    </row>
    <row r="39" spans="1:5" x14ac:dyDescent="0.25">
      <c r="A39" s="130" t="s">
        <v>491</v>
      </c>
      <c r="B39" s="130"/>
      <c r="C39" s="130"/>
      <c r="D39" s="130"/>
      <c r="E39" s="130"/>
    </row>
    <row r="40" spans="1:5" x14ac:dyDescent="0.25">
      <c r="A40" s="142" t="s">
        <v>506</v>
      </c>
      <c r="B40" s="132"/>
      <c r="C40" s="132"/>
      <c r="D40" s="132"/>
      <c r="E40" s="132"/>
    </row>
  </sheetData>
  <mergeCells count="5">
    <mergeCell ref="A38:E38"/>
    <mergeCell ref="A39:E39"/>
    <mergeCell ref="A40:E40"/>
    <mergeCell ref="A15:D15"/>
    <mergeCell ref="E15:G1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5"/>
  <sheetViews>
    <sheetView showGridLines="0" tabSelected="1" topLeftCell="A61" zoomScaleNormal="100" workbookViewId="0">
      <selection activeCell="N85" sqref="N85"/>
    </sheetView>
  </sheetViews>
  <sheetFormatPr baseColWidth="10" defaultColWidth="11.42578125" defaultRowHeight="15" x14ac:dyDescent="0.25"/>
  <cols>
    <col min="1" max="1" width="16.7109375" style="1" bestFit="1" customWidth="1"/>
    <col min="2" max="10" width="13.140625" style="1" customWidth="1"/>
    <col min="11" max="16384" width="11.42578125" style="1"/>
  </cols>
  <sheetData>
    <row r="1" spans="1:22" x14ac:dyDescent="0.25">
      <c r="A1" s="71" t="s">
        <v>470</v>
      </c>
    </row>
    <row r="3" spans="1:22" x14ac:dyDescent="0.25">
      <c r="A3" s="90" t="s">
        <v>238</v>
      </c>
      <c r="N3" s="31"/>
      <c r="O3" s="31"/>
      <c r="P3" s="31"/>
      <c r="Q3" s="31"/>
      <c r="R3" s="31"/>
      <c r="S3" s="31"/>
      <c r="T3" s="31"/>
      <c r="U3" s="31"/>
      <c r="V3" s="31"/>
    </row>
    <row r="4" spans="1:22" x14ac:dyDescent="0.25">
      <c r="A4" s="61"/>
      <c r="B4" s="136" t="s">
        <v>218</v>
      </c>
      <c r="C4" s="136"/>
      <c r="D4" s="136"/>
      <c r="E4" s="137" t="s">
        <v>207</v>
      </c>
      <c r="F4" s="136"/>
      <c r="G4" s="138"/>
      <c r="H4" s="136" t="s">
        <v>208</v>
      </c>
      <c r="I4" s="136"/>
      <c r="J4" s="136"/>
      <c r="N4" s="31"/>
      <c r="O4" s="31"/>
      <c r="P4" s="31"/>
      <c r="Q4" s="31"/>
      <c r="R4" s="31"/>
      <c r="S4" s="31"/>
      <c r="T4" s="31"/>
      <c r="U4" s="31"/>
      <c r="V4" s="31"/>
    </row>
    <row r="5" spans="1:22" ht="57.75" customHeight="1" x14ac:dyDescent="0.25">
      <c r="A5" s="56"/>
      <c r="B5" s="57" t="s">
        <v>219</v>
      </c>
      <c r="C5" s="57" t="s">
        <v>489</v>
      </c>
      <c r="D5" s="57" t="s">
        <v>482</v>
      </c>
      <c r="E5" s="91" t="s">
        <v>219</v>
      </c>
      <c r="F5" s="57" t="s">
        <v>489</v>
      </c>
      <c r="G5" s="92" t="s">
        <v>481</v>
      </c>
      <c r="H5" s="57" t="s">
        <v>219</v>
      </c>
      <c r="I5" s="57" t="s">
        <v>489</v>
      </c>
      <c r="J5" s="57" t="s">
        <v>481</v>
      </c>
      <c r="N5" s="31"/>
      <c r="O5" s="116" t="s">
        <v>219</v>
      </c>
      <c r="P5" s="116" t="s">
        <v>487</v>
      </c>
      <c r="Q5" s="116" t="s">
        <v>486</v>
      </c>
      <c r="R5" s="31"/>
      <c r="S5" s="31"/>
      <c r="T5" s="116" t="s">
        <v>219</v>
      </c>
      <c r="U5" s="116" t="s">
        <v>489</v>
      </c>
      <c r="V5" s="116" t="s">
        <v>481</v>
      </c>
    </row>
    <row r="6" spans="1:22" x14ac:dyDescent="0.25">
      <c r="A6" s="53" t="s">
        <v>220</v>
      </c>
      <c r="B6" s="54">
        <v>0.21839098672645887</v>
      </c>
      <c r="C6" s="55">
        <v>0.06</v>
      </c>
      <c r="D6" s="55">
        <v>0</v>
      </c>
      <c r="E6" s="93">
        <v>0.11258874781961035</v>
      </c>
      <c r="F6" s="62">
        <v>0.03</v>
      </c>
      <c r="G6" s="94">
        <v>0</v>
      </c>
      <c r="H6" s="62">
        <v>0.10580223890684851</v>
      </c>
      <c r="I6" s="62">
        <v>0.04</v>
      </c>
      <c r="J6" s="62">
        <v>0</v>
      </c>
      <c r="N6" s="31" t="s">
        <v>207</v>
      </c>
      <c r="O6" s="32">
        <v>0.50148652193125309</v>
      </c>
      <c r="P6" s="32">
        <v>0.87</v>
      </c>
      <c r="Q6" s="32">
        <v>0.78</v>
      </c>
      <c r="R6" s="31"/>
      <c r="S6" s="31" t="s">
        <v>207</v>
      </c>
      <c r="T6" s="32">
        <v>0.50148652193125309</v>
      </c>
      <c r="U6" s="32">
        <v>0.57999999999999996</v>
      </c>
      <c r="V6" s="32">
        <v>0.71</v>
      </c>
    </row>
    <row r="7" spans="1:22" x14ac:dyDescent="0.25">
      <c r="A7" s="58" t="s">
        <v>221</v>
      </c>
      <c r="B7" s="59">
        <v>0.14264909784119428</v>
      </c>
      <c r="C7" s="60">
        <v>0.15</v>
      </c>
      <c r="D7" s="60">
        <v>0.02</v>
      </c>
      <c r="E7" s="95">
        <v>7.2949481374295883E-2</v>
      </c>
      <c r="F7" s="63">
        <v>0.06</v>
      </c>
      <c r="G7" s="96">
        <v>0</v>
      </c>
      <c r="H7" s="63">
        <v>6.9699616466898429E-2</v>
      </c>
      <c r="I7" s="63">
        <v>0.08</v>
      </c>
      <c r="J7" s="63">
        <v>0.02</v>
      </c>
      <c r="N7" s="31" t="s">
        <v>208</v>
      </c>
      <c r="O7" s="32">
        <v>0.49851184152535905</v>
      </c>
      <c r="P7" s="32">
        <v>0.13</v>
      </c>
      <c r="Q7" s="32">
        <v>0.22</v>
      </c>
      <c r="R7" s="31"/>
      <c r="S7" s="31" t="s">
        <v>208</v>
      </c>
      <c r="T7" s="32">
        <v>0.49851184152535905</v>
      </c>
      <c r="U7" s="32">
        <v>0.42</v>
      </c>
      <c r="V7" s="32">
        <v>0.28999999999999998</v>
      </c>
    </row>
    <row r="8" spans="1:22" x14ac:dyDescent="0.25">
      <c r="A8" s="53" t="s">
        <v>222</v>
      </c>
      <c r="B8" s="54">
        <v>0.1472028431332737</v>
      </c>
      <c r="C8" s="55">
        <v>0.23</v>
      </c>
      <c r="D8" s="55">
        <v>0.2</v>
      </c>
      <c r="E8" s="93">
        <v>7.2972275782806129E-2</v>
      </c>
      <c r="F8" s="62">
        <v>0.11</v>
      </c>
      <c r="G8" s="94">
        <v>0.11</v>
      </c>
      <c r="H8" s="62">
        <v>7.4230567350467569E-2</v>
      </c>
      <c r="I8" s="62">
        <v>0.12</v>
      </c>
      <c r="J8" s="62">
        <v>0.09</v>
      </c>
      <c r="N8" s="31"/>
      <c r="O8" s="31"/>
      <c r="P8" s="31"/>
      <c r="Q8" s="31"/>
      <c r="R8" s="31"/>
      <c r="S8" s="31"/>
      <c r="T8" s="31"/>
      <c r="U8" s="31"/>
      <c r="V8" s="31"/>
    </row>
    <row r="9" spans="1:22" x14ac:dyDescent="0.25">
      <c r="A9" s="58" t="s">
        <v>223</v>
      </c>
      <c r="B9" s="59">
        <v>0.1475328282068859</v>
      </c>
      <c r="C9" s="60">
        <v>0.21</v>
      </c>
      <c r="D9" s="60">
        <v>0.2</v>
      </c>
      <c r="E9" s="95">
        <v>7.277536261752493E-2</v>
      </c>
      <c r="F9" s="63">
        <v>0.11</v>
      </c>
      <c r="G9" s="96">
        <v>0.11</v>
      </c>
      <c r="H9" s="63">
        <v>7.4757465589360958E-2</v>
      </c>
      <c r="I9" s="63">
        <v>0.1</v>
      </c>
      <c r="J9" s="63">
        <v>0.09</v>
      </c>
      <c r="N9" s="31"/>
      <c r="O9" s="31"/>
      <c r="P9" s="31"/>
      <c r="Q9" s="31"/>
      <c r="R9" s="31"/>
      <c r="S9" s="31"/>
      <c r="T9" s="31"/>
      <c r="U9" s="31"/>
      <c r="V9" s="31"/>
    </row>
    <row r="10" spans="1:22" x14ac:dyDescent="0.25">
      <c r="A10" s="53" t="s">
        <v>224</v>
      </c>
      <c r="B10" s="54">
        <v>0.14127934858435956</v>
      </c>
      <c r="C10" s="55">
        <v>0.18</v>
      </c>
      <c r="D10" s="55">
        <v>0.35</v>
      </c>
      <c r="E10" s="93">
        <v>7.0539819303045856E-2</v>
      </c>
      <c r="F10" s="62">
        <v>0.1</v>
      </c>
      <c r="G10" s="94">
        <v>0.26</v>
      </c>
      <c r="H10" s="62">
        <v>7.0739529281313704E-2</v>
      </c>
      <c r="I10" s="62">
        <v>0.08</v>
      </c>
      <c r="J10" s="62">
        <v>0.09</v>
      </c>
    </row>
    <row r="11" spans="1:22" x14ac:dyDescent="0.25">
      <c r="A11" s="58" t="s">
        <v>225</v>
      </c>
      <c r="B11" s="59">
        <v>0.10488084613643144</v>
      </c>
      <c r="C11" s="60">
        <v>0.1</v>
      </c>
      <c r="D11" s="60">
        <v>0.21</v>
      </c>
      <c r="E11" s="95">
        <v>5.3116868428622434E-2</v>
      </c>
      <c r="F11" s="63">
        <v>0.06</v>
      </c>
      <c r="G11" s="96">
        <v>0.17</v>
      </c>
      <c r="H11" s="63">
        <v>5.1763977707808995E-2</v>
      </c>
      <c r="I11" s="63">
        <v>0.04</v>
      </c>
      <c r="J11" s="63">
        <v>0.04</v>
      </c>
    </row>
    <row r="12" spans="1:22" x14ac:dyDescent="0.25">
      <c r="A12" s="53" t="s">
        <v>226</v>
      </c>
      <c r="B12" s="54">
        <v>6.1786599510149524E-2</v>
      </c>
      <c r="C12" s="55">
        <v>0.05</v>
      </c>
      <c r="D12" s="55">
        <v>0.02</v>
      </c>
      <c r="E12" s="93">
        <v>3.0865819329118901E-2</v>
      </c>
      <c r="F12" s="62">
        <v>0.03</v>
      </c>
      <c r="G12" s="94">
        <v>0.02</v>
      </c>
      <c r="H12" s="62">
        <v>3.092078018103064E-2</v>
      </c>
      <c r="I12" s="62">
        <v>0.02</v>
      </c>
      <c r="J12" s="62">
        <v>0</v>
      </c>
    </row>
    <row r="13" spans="1:22" x14ac:dyDescent="0.25">
      <c r="A13" s="58" t="s">
        <v>227</v>
      </c>
      <c r="B13" s="59">
        <v>3.6277449861246702E-2</v>
      </c>
      <c r="C13" s="60">
        <v>0.02</v>
      </c>
      <c r="D13" s="60">
        <v>0</v>
      </c>
      <c r="E13" s="95">
        <v>1.5678147276228606E-2</v>
      </c>
      <c r="F13" s="63">
        <v>0.01</v>
      </c>
      <c r="G13" s="96">
        <v>0</v>
      </c>
      <c r="H13" s="63">
        <v>2.0597666041630106E-2</v>
      </c>
      <c r="I13" s="63">
        <v>0.01</v>
      </c>
      <c r="J13" s="63">
        <v>0</v>
      </c>
    </row>
    <row r="14" spans="1:22" x14ac:dyDescent="0.25">
      <c r="A14" s="64" t="s">
        <v>218</v>
      </c>
      <c r="B14" s="65"/>
      <c r="C14" s="65"/>
      <c r="D14" s="65"/>
      <c r="E14" s="97">
        <v>0.50148652193125309</v>
      </c>
      <c r="F14" s="66">
        <f xml:space="preserve"> SUM(F6:F13)</f>
        <v>0.51</v>
      </c>
      <c r="G14" s="98">
        <f>SUM(G6:G13)</f>
        <v>0.67</v>
      </c>
      <c r="H14" s="66">
        <v>0.49851184152535905</v>
      </c>
      <c r="I14" s="66">
        <f xml:space="preserve"> SUM(I6:I13)</f>
        <v>0.49</v>
      </c>
      <c r="J14" s="66">
        <f>SUM(J6:J13)</f>
        <v>0.33</v>
      </c>
    </row>
    <row r="16" spans="1:22" x14ac:dyDescent="0.25">
      <c r="A16" s="90" t="s">
        <v>239</v>
      </c>
    </row>
    <row r="17" spans="1:10" x14ac:dyDescent="0.25">
      <c r="A17" s="61"/>
      <c r="B17" s="136" t="s">
        <v>218</v>
      </c>
      <c r="C17" s="136"/>
      <c r="D17" s="136"/>
      <c r="E17" s="137" t="s">
        <v>207</v>
      </c>
      <c r="F17" s="136"/>
      <c r="G17" s="138"/>
      <c r="H17" s="136" t="s">
        <v>208</v>
      </c>
      <c r="I17" s="136"/>
      <c r="J17" s="136"/>
    </row>
    <row r="18" spans="1:10" ht="51" x14ac:dyDescent="0.25">
      <c r="A18" s="56"/>
      <c r="B18" s="57" t="s">
        <v>219</v>
      </c>
      <c r="C18" s="57" t="s">
        <v>487</v>
      </c>
      <c r="D18" s="57" t="s">
        <v>486</v>
      </c>
      <c r="E18" s="91" t="s">
        <v>219</v>
      </c>
      <c r="F18" s="57" t="s">
        <v>487</v>
      </c>
      <c r="G18" s="92" t="s">
        <v>486</v>
      </c>
      <c r="H18" s="57" t="s">
        <v>219</v>
      </c>
      <c r="I18" s="57" t="s">
        <v>487</v>
      </c>
      <c r="J18" s="57" t="s">
        <v>486</v>
      </c>
    </row>
    <row r="19" spans="1:10" x14ac:dyDescent="0.25">
      <c r="A19" s="53" t="s">
        <v>220</v>
      </c>
      <c r="B19" s="54">
        <v>0.21839098672645887</v>
      </c>
      <c r="C19" s="55">
        <v>7.0000000000000007E-2</v>
      </c>
      <c r="D19" s="55">
        <v>0</v>
      </c>
      <c r="E19" s="93">
        <v>0.11258874781961035</v>
      </c>
      <c r="F19" s="62">
        <v>0.06</v>
      </c>
      <c r="G19" s="94">
        <v>0</v>
      </c>
      <c r="H19" s="62">
        <v>0.10580223890684851</v>
      </c>
      <c r="I19" s="62">
        <v>0.01</v>
      </c>
      <c r="J19" s="62">
        <v>0</v>
      </c>
    </row>
    <row r="20" spans="1:10" x14ac:dyDescent="0.25">
      <c r="A20" s="58" t="s">
        <v>221</v>
      </c>
      <c r="B20" s="59">
        <v>0.14264909784119428</v>
      </c>
      <c r="C20" s="60">
        <v>0.38</v>
      </c>
      <c r="D20" s="60">
        <v>7.0000000000000007E-2</v>
      </c>
      <c r="E20" s="95">
        <v>7.2949481374295883E-2</v>
      </c>
      <c r="F20" s="63">
        <v>0.35</v>
      </c>
      <c r="G20" s="96">
        <v>0.06</v>
      </c>
      <c r="H20" s="63">
        <v>6.9699616466898429E-2</v>
      </c>
      <c r="I20" s="63">
        <v>0.03</v>
      </c>
      <c r="J20" s="63">
        <v>0.02</v>
      </c>
    </row>
    <row r="21" spans="1:10" x14ac:dyDescent="0.25">
      <c r="A21" s="53" t="s">
        <v>222</v>
      </c>
      <c r="B21" s="54">
        <v>0.1472028431332737</v>
      </c>
      <c r="C21" s="55">
        <v>0.25</v>
      </c>
      <c r="D21" s="55">
        <v>0.16</v>
      </c>
      <c r="E21" s="93">
        <v>7.2972275782806129E-2</v>
      </c>
      <c r="F21" s="62">
        <v>0.21</v>
      </c>
      <c r="G21" s="94">
        <v>0.11</v>
      </c>
      <c r="H21" s="62">
        <v>7.4230567350467569E-2</v>
      </c>
      <c r="I21" s="62">
        <v>0.04</v>
      </c>
      <c r="J21" s="62">
        <v>0.04</v>
      </c>
    </row>
    <row r="22" spans="1:10" x14ac:dyDescent="0.25">
      <c r="A22" s="58" t="s">
        <v>223</v>
      </c>
      <c r="B22" s="59">
        <v>0.1475328282068859</v>
      </c>
      <c r="C22" s="60">
        <v>0.16</v>
      </c>
      <c r="D22" s="60">
        <v>0.23</v>
      </c>
      <c r="E22" s="95">
        <v>7.277536261752493E-2</v>
      </c>
      <c r="F22" s="63">
        <v>0.13</v>
      </c>
      <c r="G22" s="96">
        <v>0.17</v>
      </c>
      <c r="H22" s="63">
        <v>7.4757465589360958E-2</v>
      </c>
      <c r="I22" s="63">
        <v>0.03</v>
      </c>
      <c r="J22" s="63">
        <v>0.06</v>
      </c>
    </row>
    <row r="23" spans="1:10" x14ac:dyDescent="0.25">
      <c r="A23" s="53" t="s">
        <v>224</v>
      </c>
      <c r="B23" s="54">
        <v>0.14127934858435956</v>
      </c>
      <c r="C23" s="55">
        <v>0.09</v>
      </c>
      <c r="D23" s="55">
        <v>0.26</v>
      </c>
      <c r="E23" s="93">
        <v>7.0539819303045856E-2</v>
      </c>
      <c r="F23" s="62">
        <v>0.08</v>
      </c>
      <c r="G23" s="94">
        <v>0.21</v>
      </c>
      <c r="H23" s="62">
        <v>7.0739529281313704E-2</v>
      </c>
      <c r="I23" s="62">
        <v>0.02</v>
      </c>
      <c r="J23" s="62">
        <v>0.06</v>
      </c>
    </row>
    <row r="24" spans="1:10" x14ac:dyDescent="0.25">
      <c r="A24" s="58" t="s">
        <v>225</v>
      </c>
      <c r="B24" s="59">
        <v>0.10488084613643144</v>
      </c>
      <c r="C24" s="60">
        <v>0.04</v>
      </c>
      <c r="D24" s="60">
        <v>0.2</v>
      </c>
      <c r="E24" s="95">
        <v>5.3116868428622434E-2</v>
      </c>
      <c r="F24" s="63">
        <v>0.03</v>
      </c>
      <c r="G24" s="96">
        <v>0.17</v>
      </c>
      <c r="H24" s="63">
        <v>5.1763977707808995E-2</v>
      </c>
      <c r="I24" s="63">
        <v>0</v>
      </c>
      <c r="J24" s="63">
        <v>0.02</v>
      </c>
    </row>
    <row r="25" spans="1:10" x14ac:dyDescent="0.25">
      <c r="A25" s="53" t="s">
        <v>226</v>
      </c>
      <c r="B25" s="54">
        <v>6.1786599510149524E-2</v>
      </c>
      <c r="C25" s="55">
        <v>0.01</v>
      </c>
      <c r="D25" s="55">
        <v>7.0000000000000007E-2</v>
      </c>
      <c r="E25" s="93">
        <v>3.0865819329118901E-2</v>
      </c>
      <c r="F25" s="62">
        <v>0.01</v>
      </c>
      <c r="G25" s="94">
        <v>0.06</v>
      </c>
      <c r="H25" s="62">
        <v>3.092078018103064E-2</v>
      </c>
      <c r="I25" s="62">
        <v>0</v>
      </c>
      <c r="J25" s="62">
        <v>0.01</v>
      </c>
    </row>
    <row r="26" spans="1:10" x14ac:dyDescent="0.25">
      <c r="A26" s="58" t="s">
        <v>227</v>
      </c>
      <c r="B26" s="59">
        <v>3.6277449861246702E-2</v>
      </c>
      <c r="C26" s="60">
        <v>0</v>
      </c>
      <c r="D26" s="60">
        <v>0.01</v>
      </c>
      <c r="E26" s="95">
        <v>1.5678147276228606E-2</v>
      </c>
      <c r="F26" s="63">
        <v>0</v>
      </c>
      <c r="G26" s="96">
        <v>0.01</v>
      </c>
      <c r="H26" s="63">
        <v>2.0597666041630106E-2</v>
      </c>
      <c r="I26" s="63">
        <v>0</v>
      </c>
      <c r="J26" s="63">
        <v>0</v>
      </c>
    </row>
    <row r="27" spans="1:10" x14ac:dyDescent="0.25">
      <c r="A27" s="64" t="s">
        <v>218</v>
      </c>
      <c r="B27" s="65"/>
      <c r="C27" s="65"/>
      <c r="D27" s="65"/>
      <c r="E27" s="97">
        <v>0.50148652193125309</v>
      </c>
      <c r="F27" s="66">
        <f>SUM(F19:F26)</f>
        <v>0.87</v>
      </c>
      <c r="G27" s="98">
        <f>SUM(G19:G26)</f>
        <v>0.79</v>
      </c>
      <c r="H27" s="66">
        <v>0.49851184152535905</v>
      </c>
      <c r="I27" s="66">
        <f>SUM(I19:I26)</f>
        <v>0.13</v>
      </c>
      <c r="J27" s="66">
        <f>SUM(J19:J26)</f>
        <v>0.21</v>
      </c>
    </row>
    <row r="30" spans="1:10" x14ac:dyDescent="0.25">
      <c r="A30" s="134" t="s">
        <v>228</v>
      </c>
      <c r="B30" s="134"/>
      <c r="C30" s="134"/>
      <c r="D30" s="134"/>
      <c r="E30" s="134"/>
      <c r="F30" s="134"/>
      <c r="G30" s="134"/>
      <c r="H30" s="134"/>
      <c r="I30" s="134"/>
      <c r="J30" s="114"/>
    </row>
    <row r="31" spans="1:10" x14ac:dyDescent="0.25">
      <c r="A31" s="144" t="s">
        <v>238</v>
      </c>
      <c r="B31" s="144"/>
      <c r="C31" s="144"/>
      <c r="D31" s="144"/>
      <c r="E31" s="115"/>
      <c r="F31" s="144" t="s">
        <v>239</v>
      </c>
      <c r="G31" s="144"/>
      <c r="H31" s="144"/>
      <c r="I31" s="144"/>
    </row>
    <row r="46" spans="1:9" x14ac:dyDescent="0.25">
      <c r="A46" s="134" t="s">
        <v>253</v>
      </c>
      <c r="B46" s="134"/>
      <c r="C46" s="134"/>
      <c r="D46" s="134"/>
      <c r="E46" s="134"/>
      <c r="F46" s="134"/>
      <c r="G46" s="134"/>
      <c r="H46" s="134"/>
      <c r="I46" s="134"/>
    </row>
    <row r="64" spans="1:9" x14ac:dyDescent="0.25">
      <c r="A64" s="134" t="s">
        <v>254</v>
      </c>
      <c r="B64" s="134"/>
      <c r="C64" s="134"/>
      <c r="D64" s="134"/>
      <c r="E64" s="134"/>
      <c r="F64" s="134"/>
      <c r="G64" s="134"/>
      <c r="H64" s="134"/>
      <c r="I64" s="134"/>
    </row>
    <row r="75" ht="15.75" customHeight="1" x14ac:dyDescent="0.25"/>
    <row r="76" ht="15.75" customHeight="1" x14ac:dyDescent="0.25"/>
    <row r="77" ht="15.75" customHeight="1" x14ac:dyDescent="0.25"/>
    <row r="83" spans="1:9" ht="38.25" customHeight="1" x14ac:dyDescent="0.25">
      <c r="A83" s="125" t="s">
        <v>508</v>
      </c>
      <c r="B83" s="125"/>
      <c r="C83" s="125"/>
      <c r="D83" s="125"/>
      <c r="E83" s="125"/>
      <c r="F83" s="125"/>
      <c r="G83" s="125"/>
      <c r="H83" s="125"/>
      <c r="I83" s="125"/>
    </row>
    <row r="84" spans="1:9" x14ac:dyDescent="0.25">
      <c r="A84" s="125" t="s">
        <v>494</v>
      </c>
      <c r="B84" s="125"/>
      <c r="C84" s="125"/>
      <c r="D84" s="125"/>
      <c r="E84" s="125"/>
      <c r="F84" s="125"/>
      <c r="G84" s="125"/>
    </row>
    <row r="85" spans="1:9" ht="40.5" customHeight="1" x14ac:dyDescent="0.25">
      <c r="A85" s="125" t="s">
        <v>507</v>
      </c>
      <c r="B85" s="125"/>
      <c r="C85" s="125"/>
      <c r="D85" s="125"/>
      <c r="E85" s="125"/>
      <c r="F85" s="125"/>
      <c r="G85" s="125"/>
      <c r="H85" s="125"/>
      <c r="I85" s="125"/>
    </row>
  </sheetData>
  <mergeCells count="14">
    <mergeCell ref="A85:I85"/>
    <mergeCell ref="B17:D17"/>
    <mergeCell ref="E17:G17"/>
    <mergeCell ref="H17:J17"/>
    <mergeCell ref="B4:D4"/>
    <mergeCell ref="E4:G4"/>
    <mergeCell ref="H4:J4"/>
    <mergeCell ref="A84:G84"/>
    <mergeCell ref="A30:I30"/>
    <mergeCell ref="A31:D31"/>
    <mergeCell ref="F31:I31"/>
    <mergeCell ref="A46:I46"/>
    <mergeCell ref="A64:I64"/>
    <mergeCell ref="A83:I8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1"/>
  <sheetViews>
    <sheetView showGridLines="0" workbookViewId="0">
      <selection activeCell="G60" sqref="G60:R60"/>
    </sheetView>
  </sheetViews>
  <sheetFormatPr baseColWidth="10" defaultColWidth="9.140625" defaultRowHeight="15" x14ac:dyDescent="0.25"/>
  <cols>
    <col min="1" max="1" width="29.7109375" style="1" bestFit="1" customWidth="1"/>
    <col min="2" max="2" width="20.7109375" style="1" customWidth="1"/>
    <col min="3" max="3" width="31.5703125" style="1" customWidth="1"/>
    <col min="4" max="16384" width="9.140625" style="1"/>
  </cols>
  <sheetData>
    <row r="1" spans="1:3" x14ac:dyDescent="0.25">
      <c r="A1" s="3" t="s">
        <v>510</v>
      </c>
    </row>
    <row r="3" spans="1:3" s="15" customFormat="1" ht="25.5" x14ac:dyDescent="0.25">
      <c r="A3" s="17" t="s">
        <v>112</v>
      </c>
      <c r="B3" s="17" t="s">
        <v>111</v>
      </c>
      <c r="C3" s="17" t="s">
        <v>252</v>
      </c>
    </row>
    <row r="4" spans="1:3" x14ac:dyDescent="0.25">
      <c r="A4" s="8" t="s">
        <v>60</v>
      </c>
      <c r="B4" s="104">
        <v>45</v>
      </c>
      <c r="C4" s="111" t="s">
        <v>524</v>
      </c>
    </row>
    <row r="5" spans="1:3" x14ac:dyDescent="0.25">
      <c r="A5" s="18" t="s">
        <v>29</v>
      </c>
      <c r="B5" s="105">
        <v>54</v>
      </c>
      <c r="C5" s="19" t="s">
        <v>524</v>
      </c>
    </row>
    <row r="6" spans="1:3" x14ac:dyDescent="0.25">
      <c r="A6" s="8" t="s">
        <v>39</v>
      </c>
      <c r="B6" s="104">
        <v>29</v>
      </c>
      <c r="C6" s="111" t="s">
        <v>524</v>
      </c>
    </row>
    <row r="7" spans="1:3" x14ac:dyDescent="0.25">
      <c r="A7" s="18" t="s">
        <v>23</v>
      </c>
      <c r="B7" s="105">
        <v>28</v>
      </c>
      <c r="C7" s="19" t="s">
        <v>525</v>
      </c>
    </row>
    <row r="8" spans="1:3" x14ac:dyDescent="0.25">
      <c r="A8" s="8" t="s">
        <v>18</v>
      </c>
      <c r="B8" s="104">
        <v>35</v>
      </c>
      <c r="C8" s="111" t="s">
        <v>525</v>
      </c>
    </row>
    <row r="9" spans="1:3" x14ac:dyDescent="0.25">
      <c r="A9" s="18" t="s">
        <v>35</v>
      </c>
      <c r="B9" s="105">
        <v>110</v>
      </c>
      <c r="C9" s="19" t="s">
        <v>524</v>
      </c>
    </row>
    <row r="10" spans="1:3" x14ac:dyDescent="0.25">
      <c r="A10" s="8" t="s">
        <v>48</v>
      </c>
      <c r="B10" s="104">
        <v>28</v>
      </c>
      <c r="C10" s="111" t="s">
        <v>524</v>
      </c>
    </row>
    <row r="11" spans="1:3" x14ac:dyDescent="0.25">
      <c r="A11" s="18" t="s">
        <v>92</v>
      </c>
      <c r="B11" s="105">
        <v>11</v>
      </c>
      <c r="C11" s="19" t="s">
        <v>524</v>
      </c>
    </row>
    <row r="12" spans="1:3" x14ac:dyDescent="0.25">
      <c r="A12" s="8" t="s">
        <v>27</v>
      </c>
      <c r="B12" s="104">
        <v>23</v>
      </c>
      <c r="C12" s="111" t="s">
        <v>525</v>
      </c>
    </row>
    <row r="13" spans="1:3" x14ac:dyDescent="0.25">
      <c r="A13" s="18" t="s">
        <v>41</v>
      </c>
      <c r="B13" s="105">
        <v>32</v>
      </c>
      <c r="C13" s="19" t="s">
        <v>524</v>
      </c>
    </row>
    <row r="14" spans="1:3" x14ac:dyDescent="0.25">
      <c r="A14" s="8" t="s">
        <v>69</v>
      </c>
      <c r="B14" s="104">
        <v>25</v>
      </c>
      <c r="C14" s="111" t="s">
        <v>524</v>
      </c>
    </row>
    <row r="15" spans="1:3" x14ac:dyDescent="0.25">
      <c r="A15" s="18" t="s">
        <v>55</v>
      </c>
      <c r="B15" s="105">
        <v>21</v>
      </c>
      <c r="C15" s="19" t="s">
        <v>524</v>
      </c>
    </row>
    <row r="16" spans="1:3" x14ac:dyDescent="0.25">
      <c r="A16" s="8" t="s">
        <v>31</v>
      </c>
      <c r="B16" s="104">
        <v>244</v>
      </c>
      <c r="C16" s="111" t="s">
        <v>524</v>
      </c>
    </row>
    <row r="17" spans="1:3" x14ac:dyDescent="0.25">
      <c r="A17" s="18" t="s">
        <v>87</v>
      </c>
      <c r="B17" s="105">
        <v>40</v>
      </c>
      <c r="C17" s="19" t="s">
        <v>524</v>
      </c>
    </row>
    <row r="18" spans="1:3" x14ac:dyDescent="0.25">
      <c r="A18" s="8" t="s">
        <v>95</v>
      </c>
      <c r="B18" s="104">
        <v>7</v>
      </c>
      <c r="C18" s="111" t="s">
        <v>524</v>
      </c>
    </row>
    <row r="19" spans="1:3" x14ac:dyDescent="0.25">
      <c r="A19" s="18" t="s">
        <v>50</v>
      </c>
      <c r="B19" s="105">
        <v>30</v>
      </c>
      <c r="C19" s="19" t="s">
        <v>524</v>
      </c>
    </row>
    <row r="20" spans="1:3" x14ac:dyDescent="0.25">
      <c r="A20" s="8" t="s">
        <v>38</v>
      </c>
      <c r="B20" s="104">
        <v>61</v>
      </c>
      <c r="C20" s="111" t="s">
        <v>524</v>
      </c>
    </row>
    <row r="21" spans="1:3" x14ac:dyDescent="0.25">
      <c r="A21" s="18" t="s">
        <v>44</v>
      </c>
      <c r="B21" s="105">
        <v>20</v>
      </c>
      <c r="C21" s="19" t="s">
        <v>524</v>
      </c>
    </row>
    <row r="22" spans="1:3" x14ac:dyDescent="0.25">
      <c r="A22" s="8" t="s">
        <v>82</v>
      </c>
      <c r="B22" s="104">
        <v>19</v>
      </c>
      <c r="C22" s="111" t="s">
        <v>524</v>
      </c>
    </row>
    <row r="23" spans="1:3" x14ac:dyDescent="0.25">
      <c r="A23" s="18" t="s">
        <v>104</v>
      </c>
      <c r="B23" s="105">
        <v>19</v>
      </c>
      <c r="C23" s="19" t="s">
        <v>524</v>
      </c>
    </row>
    <row r="24" spans="1:3" x14ac:dyDescent="0.25">
      <c r="A24" s="8" t="s">
        <v>97</v>
      </c>
      <c r="B24" s="104">
        <v>21</v>
      </c>
      <c r="C24" s="111" t="s">
        <v>524</v>
      </c>
    </row>
    <row r="25" spans="1:3" x14ac:dyDescent="0.25">
      <c r="A25" s="18" t="s">
        <v>105</v>
      </c>
      <c r="B25" s="105">
        <v>4</v>
      </c>
      <c r="C25" s="19" t="s">
        <v>524</v>
      </c>
    </row>
    <row r="26" spans="1:3" x14ac:dyDescent="0.25">
      <c r="A26" s="8" t="s">
        <v>58</v>
      </c>
      <c r="B26" s="104">
        <v>26</v>
      </c>
      <c r="C26" s="111" t="s">
        <v>524</v>
      </c>
    </row>
    <row r="27" spans="1:3" x14ac:dyDescent="0.25">
      <c r="A27" s="18" t="s">
        <v>78</v>
      </c>
      <c r="B27" s="105">
        <v>31</v>
      </c>
      <c r="C27" s="19" t="s">
        <v>524</v>
      </c>
    </row>
    <row r="28" spans="1:3" x14ac:dyDescent="0.25">
      <c r="A28" s="8" t="s">
        <v>88</v>
      </c>
      <c r="B28" s="104">
        <v>26</v>
      </c>
      <c r="C28" s="111" t="s">
        <v>524</v>
      </c>
    </row>
    <row r="29" spans="1:3" x14ac:dyDescent="0.25">
      <c r="A29" s="18" t="s">
        <v>34</v>
      </c>
      <c r="B29" s="105">
        <v>56</v>
      </c>
      <c r="C29" s="19" t="s">
        <v>524</v>
      </c>
    </row>
    <row r="30" spans="1:3" x14ac:dyDescent="0.25">
      <c r="A30" s="8" t="s">
        <v>47</v>
      </c>
      <c r="B30" s="104">
        <v>33</v>
      </c>
      <c r="C30" s="111" t="s">
        <v>524</v>
      </c>
    </row>
    <row r="31" spans="1:3" x14ac:dyDescent="0.25">
      <c r="A31" s="18" t="s">
        <v>84</v>
      </c>
      <c r="B31" s="105">
        <v>55</v>
      </c>
      <c r="C31" s="19" t="s">
        <v>524</v>
      </c>
    </row>
    <row r="32" spans="1:3" x14ac:dyDescent="0.25">
      <c r="A32" s="8" t="s">
        <v>8</v>
      </c>
      <c r="B32" s="104">
        <v>78</v>
      </c>
      <c r="C32" s="111" t="s">
        <v>526</v>
      </c>
    </row>
    <row r="33" spans="1:3" x14ac:dyDescent="0.25">
      <c r="A33" s="18" t="s">
        <v>9</v>
      </c>
      <c r="B33" s="105">
        <v>103</v>
      </c>
      <c r="C33" s="19" t="s">
        <v>526</v>
      </c>
    </row>
    <row r="34" spans="1:3" x14ac:dyDescent="0.25">
      <c r="A34" s="8" t="s">
        <v>68</v>
      </c>
      <c r="B34" s="104">
        <v>54</v>
      </c>
      <c r="C34" s="111" t="s">
        <v>524</v>
      </c>
    </row>
    <row r="35" spans="1:3" x14ac:dyDescent="0.25">
      <c r="A35" s="18" t="s">
        <v>70</v>
      </c>
      <c r="B35" s="105">
        <v>95</v>
      </c>
      <c r="C35" s="19" t="s">
        <v>524</v>
      </c>
    </row>
    <row r="36" spans="1:3" x14ac:dyDescent="0.25">
      <c r="A36" s="8" t="s">
        <v>99</v>
      </c>
      <c r="B36" s="104">
        <v>8</v>
      </c>
      <c r="C36" s="111" t="s">
        <v>524</v>
      </c>
    </row>
    <row r="37" spans="1:3" ht="15" customHeight="1" x14ac:dyDescent="0.25">
      <c r="A37" s="18" t="s">
        <v>64</v>
      </c>
      <c r="B37" s="105">
        <v>110</v>
      </c>
      <c r="C37" s="19" t="s">
        <v>524</v>
      </c>
    </row>
    <row r="38" spans="1:3" ht="15" customHeight="1" x14ac:dyDescent="0.25">
      <c r="A38" s="8" t="s">
        <v>30</v>
      </c>
      <c r="B38" s="104">
        <v>123</v>
      </c>
      <c r="C38" s="111" t="s">
        <v>524</v>
      </c>
    </row>
    <row r="39" spans="1:3" ht="15" customHeight="1" x14ac:dyDescent="0.25">
      <c r="A39" s="18" t="s">
        <v>103</v>
      </c>
      <c r="B39" s="105">
        <v>33</v>
      </c>
      <c r="C39" s="19" t="s">
        <v>524</v>
      </c>
    </row>
    <row r="40" spans="1:3" ht="15" customHeight="1" x14ac:dyDescent="0.25">
      <c r="A40" s="8" t="s">
        <v>36</v>
      </c>
      <c r="B40" s="104">
        <v>18</v>
      </c>
      <c r="C40" s="111" t="s">
        <v>524</v>
      </c>
    </row>
    <row r="41" spans="1:3" x14ac:dyDescent="0.25">
      <c r="A41" s="18" t="s">
        <v>100</v>
      </c>
      <c r="B41" s="105">
        <v>28</v>
      </c>
      <c r="C41" s="19" t="s">
        <v>524</v>
      </c>
    </row>
    <row r="42" spans="1:3" x14ac:dyDescent="0.25">
      <c r="A42" s="8" t="s">
        <v>51</v>
      </c>
      <c r="B42" s="104">
        <v>101</v>
      </c>
      <c r="C42" s="111" t="s">
        <v>524</v>
      </c>
    </row>
    <row r="43" spans="1:3" ht="15" customHeight="1" x14ac:dyDescent="0.25">
      <c r="A43" s="18" t="s">
        <v>62</v>
      </c>
      <c r="B43" s="105">
        <v>23</v>
      </c>
      <c r="C43" s="19" t="s">
        <v>524</v>
      </c>
    </row>
    <row r="44" spans="1:3" x14ac:dyDescent="0.25">
      <c r="A44" s="8" t="s">
        <v>66</v>
      </c>
      <c r="B44" s="104">
        <v>26</v>
      </c>
      <c r="C44" s="111" t="s">
        <v>524</v>
      </c>
    </row>
    <row r="45" spans="1:3" x14ac:dyDescent="0.25">
      <c r="A45" s="18" t="s">
        <v>94</v>
      </c>
      <c r="B45" s="105">
        <v>16</v>
      </c>
      <c r="C45" s="19" t="s">
        <v>524</v>
      </c>
    </row>
    <row r="46" spans="1:3" x14ac:dyDescent="0.25">
      <c r="A46" s="8" t="s">
        <v>98</v>
      </c>
      <c r="B46" s="104">
        <v>30</v>
      </c>
      <c r="C46" s="111" t="s">
        <v>524</v>
      </c>
    </row>
    <row r="47" spans="1:3" x14ac:dyDescent="0.25">
      <c r="A47" s="18" t="s">
        <v>75</v>
      </c>
      <c r="B47" s="105">
        <v>14</v>
      </c>
      <c r="C47" s="19" t="s">
        <v>524</v>
      </c>
    </row>
    <row r="48" spans="1:3" x14ac:dyDescent="0.25">
      <c r="A48" s="8" t="s">
        <v>96</v>
      </c>
      <c r="B48" s="104">
        <v>67</v>
      </c>
      <c r="C48" s="111" t="s">
        <v>524</v>
      </c>
    </row>
    <row r="49" spans="1:18" x14ac:dyDescent="0.25">
      <c r="A49" s="18" t="s">
        <v>49</v>
      </c>
      <c r="B49" s="105">
        <v>60</v>
      </c>
      <c r="C49" s="19" t="s">
        <v>524</v>
      </c>
    </row>
    <row r="50" spans="1:18" x14ac:dyDescent="0.25">
      <c r="A50" s="8" t="s">
        <v>20</v>
      </c>
      <c r="B50" s="104">
        <v>20</v>
      </c>
      <c r="C50" s="111" t="s">
        <v>524</v>
      </c>
    </row>
    <row r="51" spans="1:18" x14ac:dyDescent="0.25">
      <c r="A51" s="18" t="s">
        <v>59</v>
      </c>
      <c r="B51" s="105">
        <v>25</v>
      </c>
      <c r="C51" s="19" t="s">
        <v>524</v>
      </c>
    </row>
    <row r="52" spans="1:18" x14ac:dyDescent="0.25">
      <c r="A52" s="8" t="s">
        <v>14</v>
      </c>
      <c r="B52" s="104">
        <v>16</v>
      </c>
      <c r="C52" s="111" t="s">
        <v>525</v>
      </c>
    </row>
    <row r="53" spans="1:18" x14ac:dyDescent="0.25">
      <c r="A53" s="18" t="s">
        <v>71</v>
      </c>
      <c r="B53" s="105">
        <v>54</v>
      </c>
      <c r="C53" s="19" t="s">
        <v>524</v>
      </c>
    </row>
    <row r="54" spans="1:18" x14ac:dyDescent="0.25">
      <c r="A54" s="8" t="s">
        <v>53</v>
      </c>
      <c r="B54" s="104">
        <v>39</v>
      </c>
      <c r="C54" s="111" t="s">
        <v>524</v>
      </c>
      <c r="G54" s="125" t="s">
        <v>257</v>
      </c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</row>
    <row r="55" spans="1:18" x14ac:dyDescent="0.25">
      <c r="A55" s="18" t="s">
        <v>89</v>
      </c>
      <c r="B55" s="105">
        <v>34</v>
      </c>
      <c r="C55" s="19" t="s">
        <v>524</v>
      </c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</row>
    <row r="56" spans="1:18" x14ac:dyDescent="0.25">
      <c r="A56" s="8" t="s">
        <v>24</v>
      </c>
      <c r="B56" s="104">
        <v>20</v>
      </c>
      <c r="C56" s="111" t="s">
        <v>524</v>
      </c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</row>
    <row r="57" spans="1:18" x14ac:dyDescent="0.25">
      <c r="A57" s="18" t="s">
        <v>28</v>
      </c>
      <c r="B57" s="105">
        <v>30</v>
      </c>
      <c r="C57" s="19" t="s">
        <v>524</v>
      </c>
      <c r="G57" s="128" t="s">
        <v>527</v>
      </c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</row>
    <row r="58" spans="1:18" x14ac:dyDescent="0.25">
      <c r="A58" s="8" t="s">
        <v>65</v>
      </c>
      <c r="B58" s="104">
        <v>54</v>
      </c>
      <c r="C58" s="111" t="s">
        <v>524</v>
      </c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</row>
    <row r="59" spans="1:18" x14ac:dyDescent="0.25">
      <c r="A59" s="18" t="s">
        <v>67</v>
      </c>
      <c r="B59" s="105">
        <v>14</v>
      </c>
      <c r="C59" s="19" t="s">
        <v>524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</row>
    <row r="60" spans="1:18" x14ac:dyDescent="0.25">
      <c r="A60" s="8" t="s">
        <v>91</v>
      </c>
      <c r="B60" s="104">
        <v>36</v>
      </c>
      <c r="C60" s="111" t="s">
        <v>524</v>
      </c>
      <c r="G60" s="126" t="s">
        <v>529</v>
      </c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</row>
    <row r="61" spans="1:18" ht="15" customHeight="1" x14ac:dyDescent="0.25">
      <c r="A61" s="18" t="s">
        <v>26</v>
      </c>
      <c r="B61" s="105">
        <v>120</v>
      </c>
      <c r="C61" s="19" t="s">
        <v>524</v>
      </c>
      <c r="G61" s="129" t="s">
        <v>528</v>
      </c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</row>
    <row r="62" spans="1:18" x14ac:dyDescent="0.25">
      <c r="A62" s="8" t="s">
        <v>77</v>
      </c>
      <c r="B62" s="104">
        <v>11</v>
      </c>
      <c r="C62" s="111" t="s">
        <v>524</v>
      </c>
    </row>
    <row r="63" spans="1:18" x14ac:dyDescent="0.25">
      <c r="A63" s="18" t="s">
        <v>63</v>
      </c>
      <c r="B63" s="105">
        <v>168</v>
      </c>
      <c r="C63" s="19" t="s">
        <v>524</v>
      </c>
    </row>
    <row r="64" spans="1:18" x14ac:dyDescent="0.25">
      <c r="A64" s="8" t="s">
        <v>74</v>
      </c>
      <c r="B64" s="104">
        <v>49</v>
      </c>
      <c r="C64" s="111" t="s">
        <v>524</v>
      </c>
    </row>
    <row r="65" spans="1:3" x14ac:dyDescent="0.25">
      <c r="A65" s="18" t="s">
        <v>110</v>
      </c>
      <c r="B65" s="105">
        <v>6</v>
      </c>
      <c r="C65" s="19" t="s">
        <v>524</v>
      </c>
    </row>
    <row r="66" spans="1:3" x14ac:dyDescent="0.25">
      <c r="A66" s="8" t="s">
        <v>85</v>
      </c>
      <c r="B66" s="104">
        <v>85</v>
      </c>
      <c r="C66" s="111" t="s">
        <v>524</v>
      </c>
    </row>
    <row r="67" spans="1:3" x14ac:dyDescent="0.25">
      <c r="A67" s="18" t="s">
        <v>61</v>
      </c>
      <c r="B67" s="105">
        <v>39</v>
      </c>
      <c r="C67" s="19" t="s">
        <v>524</v>
      </c>
    </row>
    <row r="68" spans="1:3" x14ac:dyDescent="0.25">
      <c r="A68" s="8" t="s">
        <v>86</v>
      </c>
      <c r="B68" s="104">
        <v>38</v>
      </c>
      <c r="C68" s="111" t="s">
        <v>524</v>
      </c>
    </row>
    <row r="69" spans="1:3" x14ac:dyDescent="0.25">
      <c r="A69" s="18" t="s">
        <v>56</v>
      </c>
      <c r="B69" s="105">
        <v>15</v>
      </c>
      <c r="C69" s="19" t="s">
        <v>524</v>
      </c>
    </row>
    <row r="70" spans="1:3" x14ac:dyDescent="0.25">
      <c r="A70" s="8" t="s">
        <v>21</v>
      </c>
      <c r="B70" s="104">
        <v>73</v>
      </c>
      <c r="C70" s="111" t="s">
        <v>525</v>
      </c>
    </row>
    <row r="71" spans="1:3" x14ac:dyDescent="0.25">
      <c r="A71" s="18" t="s">
        <v>107</v>
      </c>
      <c r="B71" s="105">
        <v>42</v>
      </c>
      <c r="C71" s="19" t="s">
        <v>524</v>
      </c>
    </row>
    <row r="72" spans="1:3" x14ac:dyDescent="0.25">
      <c r="A72" s="8" t="s">
        <v>72</v>
      </c>
      <c r="B72" s="104">
        <v>50</v>
      </c>
      <c r="C72" s="111" t="s">
        <v>524</v>
      </c>
    </row>
    <row r="73" spans="1:3" x14ac:dyDescent="0.25">
      <c r="A73" s="18" t="s">
        <v>73</v>
      </c>
      <c r="B73" s="105">
        <v>114</v>
      </c>
      <c r="C73" s="19" t="s">
        <v>524</v>
      </c>
    </row>
    <row r="74" spans="1:3" x14ac:dyDescent="0.25">
      <c r="A74" s="8" t="s">
        <v>40</v>
      </c>
      <c r="B74" s="104">
        <v>20</v>
      </c>
      <c r="C74" s="111" t="s">
        <v>524</v>
      </c>
    </row>
    <row r="75" spans="1:3" x14ac:dyDescent="0.25">
      <c r="A75" s="18" t="s">
        <v>102</v>
      </c>
      <c r="B75" s="105">
        <v>25</v>
      </c>
      <c r="C75" s="19" t="s">
        <v>524</v>
      </c>
    </row>
    <row r="76" spans="1:3" x14ac:dyDescent="0.25">
      <c r="A76" s="8" t="s">
        <v>109</v>
      </c>
      <c r="B76" s="104">
        <v>15</v>
      </c>
      <c r="C76" s="111" t="s">
        <v>524</v>
      </c>
    </row>
    <row r="77" spans="1:3" x14ac:dyDescent="0.25">
      <c r="A77" s="18" t="s">
        <v>37</v>
      </c>
      <c r="B77" s="105">
        <v>44</v>
      </c>
      <c r="C77" s="19" t="s">
        <v>524</v>
      </c>
    </row>
    <row r="78" spans="1:3" x14ac:dyDescent="0.25">
      <c r="A78" s="8" t="s">
        <v>57</v>
      </c>
      <c r="B78" s="104">
        <v>60</v>
      </c>
      <c r="C78" s="111" t="s">
        <v>524</v>
      </c>
    </row>
    <row r="79" spans="1:3" x14ac:dyDescent="0.25">
      <c r="A79" s="18" t="s">
        <v>19</v>
      </c>
      <c r="B79" s="105">
        <v>328</v>
      </c>
      <c r="C79" s="19" t="s">
        <v>525</v>
      </c>
    </row>
    <row r="80" spans="1:3" x14ac:dyDescent="0.25">
      <c r="A80" s="8" t="s">
        <v>81</v>
      </c>
      <c r="B80" s="104">
        <v>63</v>
      </c>
      <c r="C80" s="111" t="s">
        <v>524</v>
      </c>
    </row>
    <row r="81" spans="1:3" x14ac:dyDescent="0.25">
      <c r="A81" s="18" t="s">
        <v>54</v>
      </c>
      <c r="B81" s="105">
        <v>104</v>
      </c>
      <c r="C81" s="19" t="s">
        <v>524</v>
      </c>
    </row>
    <row r="82" spans="1:3" x14ac:dyDescent="0.25">
      <c r="A82" s="8" t="s">
        <v>79</v>
      </c>
      <c r="B82" s="104">
        <v>89</v>
      </c>
      <c r="C82" s="111" t="s">
        <v>524</v>
      </c>
    </row>
    <row r="83" spans="1:3" x14ac:dyDescent="0.25">
      <c r="A83" s="18" t="s">
        <v>108</v>
      </c>
      <c r="B83" s="105">
        <v>12</v>
      </c>
      <c r="C83" s="19" t="s">
        <v>524</v>
      </c>
    </row>
    <row r="84" spans="1:3" x14ac:dyDescent="0.25">
      <c r="A84" s="8" t="s">
        <v>43</v>
      </c>
      <c r="B84" s="104">
        <v>50</v>
      </c>
      <c r="C84" s="111" t="s">
        <v>524</v>
      </c>
    </row>
    <row r="85" spans="1:3" x14ac:dyDescent="0.25">
      <c r="A85" s="18" t="s">
        <v>76</v>
      </c>
      <c r="B85" s="105">
        <v>26</v>
      </c>
      <c r="C85" s="19" t="s">
        <v>524</v>
      </c>
    </row>
    <row r="86" spans="1:3" x14ac:dyDescent="0.25">
      <c r="A86" s="8" t="s">
        <v>101</v>
      </c>
      <c r="B86" s="104">
        <v>12</v>
      </c>
      <c r="C86" s="111" t="s">
        <v>524</v>
      </c>
    </row>
    <row r="87" spans="1:3" x14ac:dyDescent="0.25">
      <c r="A87" s="18" t="s">
        <v>22</v>
      </c>
      <c r="B87" s="105">
        <v>185</v>
      </c>
      <c r="C87" s="19" t="s">
        <v>525</v>
      </c>
    </row>
    <row r="88" spans="1:3" x14ac:dyDescent="0.25">
      <c r="A88" s="8" t="s">
        <v>83</v>
      </c>
      <c r="B88" s="104">
        <v>47</v>
      </c>
      <c r="C88" s="111" t="s">
        <v>524</v>
      </c>
    </row>
    <row r="89" spans="1:3" x14ac:dyDescent="0.25">
      <c r="A89" s="18" t="s">
        <v>52</v>
      </c>
      <c r="B89" s="105">
        <v>44</v>
      </c>
      <c r="C89" s="19" t="s">
        <v>524</v>
      </c>
    </row>
    <row r="90" spans="1:3" x14ac:dyDescent="0.25">
      <c r="A90" s="8" t="s">
        <v>93</v>
      </c>
      <c r="B90" s="104">
        <v>23</v>
      </c>
      <c r="C90" s="111" t="s">
        <v>524</v>
      </c>
    </row>
    <row r="91" spans="1:3" x14ac:dyDescent="0.25">
      <c r="A91" s="18" t="s">
        <v>42</v>
      </c>
      <c r="B91" s="105">
        <v>36</v>
      </c>
      <c r="C91" s="19" t="s">
        <v>524</v>
      </c>
    </row>
    <row r="92" spans="1:3" x14ac:dyDescent="0.25">
      <c r="A92" s="8" t="s">
        <v>32</v>
      </c>
      <c r="B92" s="104">
        <v>36</v>
      </c>
      <c r="C92" s="111" t="s">
        <v>524</v>
      </c>
    </row>
    <row r="93" spans="1:3" x14ac:dyDescent="0.25">
      <c r="A93" s="18" t="s">
        <v>46</v>
      </c>
      <c r="B93" s="105">
        <v>33</v>
      </c>
      <c r="C93" s="19" t="s">
        <v>524</v>
      </c>
    </row>
    <row r="94" spans="1:3" x14ac:dyDescent="0.25">
      <c r="A94" s="8" t="s">
        <v>80</v>
      </c>
      <c r="B94" s="104">
        <v>9</v>
      </c>
      <c r="C94" s="111" t="s">
        <v>524</v>
      </c>
    </row>
    <row r="95" spans="1:3" x14ac:dyDescent="0.25">
      <c r="A95" s="18" t="s">
        <v>106</v>
      </c>
      <c r="B95" s="105">
        <v>46</v>
      </c>
      <c r="C95" s="19" t="s">
        <v>524</v>
      </c>
    </row>
    <row r="96" spans="1:3" x14ac:dyDescent="0.25">
      <c r="A96" s="8" t="s">
        <v>33</v>
      </c>
      <c r="B96" s="104">
        <v>140</v>
      </c>
      <c r="C96" s="111" t="s">
        <v>524</v>
      </c>
    </row>
    <row r="97" spans="1:3" x14ac:dyDescent="0.25">
      <c r="A97" s="18" t="s">
        <v>25</v>
      </c>
      <c r="B97" s="105">
        <v>207</v>
      </c>
      <c r="C97" s="19" t="s">
        <v>524</v>
      </c>
    </row>
    <row r="98" spans="1:3" x14ac:dyDescent="0.25">
      <c r="A98" s="8" t="s">
        <v>45</v>
      </c>
      <c r="B98" s="104">
        <v>113</v>
      </c>
      <c r="C98" s="111" t="s">
        <v>524</v>
      </c>
    </row>
    <row r="99" spans="1:3" x14ac:dyDescent="0.25">
      <c r="A99" s="18" t="s">
        <v>90</v>
      </c>
      <c r="B99" s="105">
        <v>62</v>
      </c>
      <c r="C99" s="19" t="s">
        <v>524</v>
      </c>
    </row>
    <row r="100" spans="1:3" x14ac:dyDescent="0.25">
      <c r="A100" s="8" t="s">
        <v>12</v>
      </c>
      <c r="B100" s="104">
        <v>120</v>
      </c>
      <c r="C100" s="111" t="s">
        <v>525</v>
      </c>
    </row>
    <row r="101" spans="1:3" x14ac:dyDescent="0.25">
      <c r="A101" s="18" t="s">
        <v>16</v>
      </c>
      <c r="B101" s="105">
        <v>66</v>
      </c>
      <c r="C101" s="19" t="s">
        <v>525</v>
      </c>
    </row>
    <row r="102" spans="1:3" x14ac:dyDescent="0.25">
      <c r="A102" s="8" t="s">
        <v>11</v>
      </c>
      <c r="B102" s="104">
        <v>82</v>
      </c>
      <c r="C102" s="111" t="s">
        <v>525</v>
      </c>
    </row>
    <row r="103" spans="1:3" x14ac:dyDescent="0.25">
      <c r="A103" s="18" t="s">
        <v>17</v>
      </c>
      <c r="B103" s="105">
        <v>173</v>
      </c>
      <c r="C103" s="19" t="s">
        <v>525</v>
      </c>
    </row>
    <row r="104" spans="1:3" x14ac:dyDescent="0.25">
      <c r="A104" s="8" t="s">
        <v>114</v>
      </c>
      <c r="B104" s="104">
        <v>4</v>
      </c>
      <c r="C104" s="111" t="s">
        <v>526</v>
      </c>
    </row>
    <row r="105" spans="1:3" x14ac:dyDescent="0.25">
      <c r="A105" s="18" t="s">
        <v>13</v>
      </c>
      <c r="B105" s="105">
        <v>86</v>
      </c>
      <c r="C105" s="19" t="s">
        <v>525</v>
      </c>
    </row>
    <row r="106" spans="1:3" x14ac:dyDescent="0.25">
      <c r="A106" s="8" t="s">
        <v>115</v>
      </c>
      <c r="B106" s="104">
        <v>4</v>
      </c>
      <c r="C106" s="111" t="s">
        <v>525</v>
      </c>
    </row>
    <row r="107" spans="1:3" x14ac:dyDescent="0.25">
      <c r="A107" s="18" t="s">
        <v>6</v>
      </c>
      <c r="B107" s="105">
        <v>29</v>
      </c>
      <c r="C107" s="19" t="s">
        <v>526</v>
      </c>
    </row>
    <row r="108" spans="1:3" x14ac:dyDescent="0.25">
      <c r="A108" s="8" t="s">
        <v>7</v>
      </c>
      <c r="B108" s="104">
        <v>8</v>
      </c>
      <c r="C108" s="111" t="s">
        <v>526</v>
      </c>
    </row>
    <row r="109" spans="1:3" x14ac:dyDescent="0.25">
      <c r="A109" s="18" t="s">
        <v>10</v>
      </c>
      <c r="B109" s="105">
        <v>101</v>
      </c>
      <c r="C109" s="19" t="s">
        <v>525</v>
      </c>
    </row>
    <row r="110" spans="1:3" x14ac:dyDescent="0.25">
      <c r="A110" s="8" t="s">
        <v>15</v>
      </c>
      <c r="B110" s="104">
        <v>52</v>
      </c>
      <c r="C110" s="111" t="s">
        <v>525</v>
      </c>
    </row>
    <row r="111" spans="1:3" x14ac:dyDescent="0.25">
      <c r="A111" s="18" t="s">
        <v>113</v>
      </c>
      <c r="B111" s="105">
        <v>155</v>
      </c>
      <c r="C111" s="106"/>
    </row>
  </sheetData>
  <autoFilter ref="A3:C111">
    <sortState ref="A4:F111">
      <sortCondition ref="A3"/>
    </sortState>
  </autoFilter>
  <mergeCells count="4">
    <mergeCell ref="G60:R60"/>
    <mergeCell ref="G61:R61"/>
    <mergeCell ref="G57:R59"/>
    <mergeCell ref="G54:R5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showGridLines="0" zoomScaleNormal="100" workbookViewId="0">
      <selection activeCell="F6" sqref="F6"/>
    </sheetView>
  </sheetViews>
  <sheetFormatPr baseColWidth="10" defaultColWidth="11.42578125" defaultRowHeight="15" x14ac:dyDescent="0.25"/>
  <cols>
    <col min="1" max="1" width="84.5703125" style="1" customWidth="1"/>
    <col min="2" max="2" width="14" style="1" customWidth="1"/>
    <col min="3" max="3" width="14.28515625" style="1" customWidth="1"/>
    <col min="4" max="4" width="16.42578125" style="1" customWidth="1"/>
    <col min="5" max="5" width="11.42578125" style="2"/>
    <col min="6" max="6" width="45.7109375" style="1" customWidth="1"/>
    <col min="7" max="16384" width="11.42578125" style="1"/>
  </cols>
  <sheetData>
    <row r="1" spans="1:18" x14ac:dyDescent="0.25">
      <c r="A1" s="34" t="s">
        <v>530</v>
      </c>
      <c r="B1" s="34"/>
      <c r="C1" s="34"/>
      <c r="D1" s="34"/>
      <c r="E1" s="131"/>
      <c r="F1" s="131"/>
    </row>
    <row r="2" spans="1:18" x14ac:dyDescent="0.25">
      <c r="A2" s="34"/>
      <c r="B2" s="34"/>
      <c r="C2" s="34"/>
      <c r="D2" s="34"/>
      <c r="E2" s="14"/>
      <c r="F2" s="46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ht="45" x14ac:dyDescent="0.25">
      <c r="A3" s="45" t="s">
        <v>198</v>
      </c>
      <c r="B3" s="45" t="s">
        <v>128</v>
      </c>
      <c r="C3" s="45" t="s">
        <v>138</v>
      </c>
      <c r="D3" s="34"/>
      <c r="E3" s="14"/>
      <c r="F3" s="36" t="s">
        <v>196</v>
      </c>
      <c r="G3" s="36" t="s">
        <v>197</v>
      </c>
      <c r="H3" s="36" t="s">
        <v>138</v>
      </c>
      <c r="I3" s="36" t="s">
        <v>128</v>
      </c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5">
      <c r="A4" s="37" t="s">
        <v>182</v>
      </c>
      <c r="B4" s="38">
        <v>0.51</v>
      </c>
      <c r="C4" s="37">
        <v>1827</v>
      </c>
      <c r="D4" s="34"/>
      <c r="E4" s="14"/>
      <c r="F4" s="47" t="s">
        <v>182</v>
      </c>
      <c r="G4" s="31" t="s">
        <v>165</v>
      </c>
      <c r="H4" s="47">
        <v>1827</v>
      </c>
      <c r="I4" s="48">
        <v>0.50175575497463909</v>
      </c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5">
      <c r="A5" s="39" t="s">
        <v>199</v>
      </c>
      <c r="B5" s="40">
        <v>0.36</v>
      </c>
      <c r="C5" s="41">
        <v>664</v>
      </c>
      <c r="D5" s="34"/>
      <c r="E5" s="14"/>
      <c r="F5" s="47" t="s">
        <v>168</v>
      </c>
      <c r="G5" s="31" t="s">
        <v>167</v>
      </c>
      <c r="H5" s="47">
        <v>610</v>
      </c>
      <c r="I5" s="48">
        <v>0.17947717518532968</v>
      </c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5">
      <c r="A6" s="42" t="s">
        <v>169</v>
      </c>
      <c r="B6" s="40">
        <v>0.28999999999999998</v>
      </c>
      <c r="C6" s="41">
        <v>532</v>
      </c>
      <c r="D6" s="34"/>
      <c r="E6" s="14"/>
      <c r="F6" s="47" t="s">
        <v>171</v>
      </c>
      <c r="G6" s="31" t="s">
        <v>170</v>
      </c>
      <c r="H6" s="47">
        <v>377</v>
      </c>
      <c r="I6" s="48">
        <v>0.10768630511119781</v>
      </c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5">
      <c r="A7" s="42" t="s">
        <v>172</v>
      </c>
      <c r="B7" s="40">
        <v>0.2558320373250389</v>
      </c>
      <c r="C7" s="41">
        <v>439</v>
      </c>
      <c r="D7" s="34"/>
      <c r="E7" s="14"/>
      <c r="F7" s="47" t="s">
        <v>174</v>
      </c>
      <c r="G7" s="31" t="s">
        <v>173</v>
      </c>
      <c r="H7" s="47">
        <v>382</v>
      </c>
      <c r="I7" s="48">
        <v>0.10105345298478345</v>
      </c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5">
      <c r="A8" s="42" t="s">
        <v>1</v>
      </c>
      <c r="B8" s="40">
        <v>0.11430793157076205</v>
      </c>
      <c r="C8" s="41">
        <v>192</v>
      </c>
      <c r="D8" s="34"/>
      <c r="E8" s="14"/>
      <c r="F8" s="47" t="s">
        <v>178</v>
      </c>
      <c r="G8" s="31" t="s">
        <v>183</v>
      </c>
      <c r="H8" s="47">
        <v>401</v>
      </c>
      <c r="I8" s="48">
        <v>0.11002731174404994</v>
      </c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5">
      <c r="A9" s="37" t="s">
        <v>168</v>
      </c>
      <c r="B9" s="38">
        <v>0.17</v>
      </c>
      <c r="C9" s="37">
        <v>610</v>
      </c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5">
      <c r="A10" s="39" t="s">
        <v>200</v>
      </c>
      <c r="B10" s="40">
        <v>0.27</v>
      </c>
      <c r="C10" s="43">
        <v>163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ht="15" customHeight="1" x14ac:dyDescent="0.25">
      <c r="A11" s="42" t="s">
        <v>180</v>
      </c>
      <c r="B11" s="40">
        <v>0.16</v>
      </c>
      <c r="C11" s="43">
        <v>100</v>
      </c>
      <c r="F11" s="49"/>
      <c r="G11" s="50" t="s">
        <v>182</v>
      </c>
      <c r="H11" s="50" t="s">
        <v>168</v>
      </c>
      <c r="I11" s="50" t="s">
        <v>171</v>
      </c>
      <c r="J11" s="50" t="s">
        <v>174</v>
      </c>
      <c r="K11" s="50" t="s">
        <v>190</v>
      </c>
      <c r="L11" s="51"/>
      <c r="M11" s="51" t="s">
        <v>182</v>
      </c>
      <c r="N11" s="51" t="s">
        <v>168</v>
      </c>
      <c r="O11" s="51" t="s">
        <v>171</v>
      </c>
      <c r="P11" s="51" t="s">
        <v>174</v>
      </c>
      <c r="Q11" s="51" t="s">
        <v>190</v>
      </c>
      <c r="R11" s="31"/>
    </row>
    <row r="12" spans="1:18" x14ac:dyDescent="0.25">
      <c r="A12" s="42" t="s">
        <v>181</v>
      </c>
      <c r="B12" s="40">
        <v>0.12</v>
      </c>
      <c r="C12" s="43">
        <v>75</v>
      </c>
      <c r="F12" s="47" t="s">
        <v>191</v>
      </c>
      <c r="G12" s="48">
        <v>0.36</v>
      </c>
      <c r="H12" s="48">
        <v>0.27</v>
      </c>
      <c r="I12" s="48">
        <v>0.92</v>
      </c>
      <c r="J12" s="48">
        <v>0.47</v>
      </c>
      <c r="K12" s="48">
        <v>0.56000000000000005</v>
      </c>
      <c r="L12" s="31"/>
      <c r="M12" s="31" t="s">
        <v>166</v>
      </c>
      <c r="N12" s="31" t="s">
        <v>177</v>
      </c>
      <c r="O12" s="31" t="s">
        <v>184</v>
      </c>
      <c r="P12" s="31" t="s">
        <v>186</v>
      </c>
      <c r="Q12" s="31" t="s">
        <v>175</v>
      </c>
      <c r="R12" s="31"/>
    </row>
    <row r="13" spans="1:18" x14ac:dyDescent="0.25">
      <c r="A13" s="42" t="s">
        <v>179</v>
      </c>
      <c r="B13" s="40">
        <v>0.45</v>
      </c>
      <c r="C13" s="43">
        <v>272</v>
      </c>
      <c r="F13" s="47" t="s">
        <v>192</v>
      </c>
      <c r="G13" s="48">
        <v>0.28999999999999998</v>
      </c>
      <c r="H13" s="48">
        <v>0.16</v>
      </c>
      <c r="I13" s="48">
        <v>0.08</v>
      </c>
      <c r="J13" s="48">
        <v>0.15</v>
      </c>
      <c r="K13" s="48">
        <v>0.31</v>
      </c>
      <c r="L13" s="31"/>
      <c r="M13" s="31" t="s">
        <v>169</v>
      </c>
      <c r="N13" s="31" t="s">
        <v>180</v>
      </c>
      <c r="O13" s="31" t="s">
        <v>185</v>
      </c>
      <c r="P13" s="31" t="s">
        <v>187</v>
      </c>
      <c r="Q13" s="31" t="s">
        <v>176</v>
      </c>
      <c r="R13" s="31"/>
    </row>
    <row r="14" spans="1:18" x14ac:dyDescent="0.25">
      <c r="A14" s="37" t="s">
        <v>171</v>
      </c>
      <c r="B14" s="38">
        <v>0.1</v>
      </c>
      <c r="C14" s="37">
        <v>377</v>
      </c>
      <c r="F14" s="47" t="s">
        <v>193</v>
      </c>
      <c r="G14" s="48">
        <v>0.26</v>
      </c>
      <c r="H14" s="48">
        <v>0.12</v>
      </c>
      <c r="I14" s="48"/>
      <c r="J14" s="48">
        <v>0.09</v>
      </c>
      <c r="K14" s="48">
        <v>0.13</v>
      </c>
      <c r="L14" s="31"/>
      <c r="M14" s="31" t="s">
        <v>172</v>
      </c>
      <c r="N14" s="31" t="s">
        <v>181</v>
      </c>
      <c r="O14" s="31"/>
      <c r="P14" s="31" t="s">
        <v>188</v>
      </c>
      <c r="Q14" s="31" t="s">
        <v>178</v>
      </c>
      <c r="R14" s="31"/>
    </row>
    <row r="15" spans="1:18" x14ac:dyDescent="0.25">
      <c r="A15" s="39" t="s">
        <v>201</v>
      </c>
      <c r="B15" s="40">
        <v>0.91666666666666663</v>
      </c>
      <c r="C15" s="41">
        <v>345</v>
      </c>
      <c r="F15" s="47" t="s">
        <v>194</v>
      </c>
      <c r="G15" s="48">
        <v>0.11</v>
      </c>
      <c r="H15" s="48">
        <v>0.45</v>
      </c>
      <c r="I15" s="48"/>
      <c r="J15" s="48">
        <v>0.28999999999999998</v>
      </c>
      <c r="K15" s="48"/>
      <c r="L15" s="31"/>
      <c r="M15" s="31" t="s">
        <v>195</v>
      </c>
      <c r="N15" s="31" t="s">
        <v>179</v>
      </c>
      <c r="O15" s="31"/>
      <c r="P15" s="31" t="s">
        <v>189</v>
      </c>
      <c r="Q15" s="31"/>
      <c r="R15" s="31"/>
    </row>
    <row r="16" spans="1:18" x14ac:dyDescent="0.25">
      <c r="A16" s="42" t="s">
        <v>185</v>
      </c>
      <c r="B16" s="40">
        <v>8.3333333333333329E-2</v>
      </c>
      <c r="C16" s="41">
        <v>32</v>
      </c>
    </row>
    <row r="17" spans="1:4" x14ac:dyDescent="0.25">
      <c r="A17" s="37" t="s">
        <v>174</v>
      </c>
      <c r="B17" s="38">
        <v>0.11</v>
      </c>
      <c r="C17" s="37">
        <v>382</v>
      </c>
      <c r="D17" s="35"/>
    </row>
    <row r="18" spans="1:4" x14ac:dyDescent="0.25">
      <c r="A18" s="39" t="s">
        <v>202</v>
      </c>
      <c r="B18" s="40">
        <v>0.4749034749034749</v>
      </c>
      <c r="C18" s="43">
        <v>180</v>
      </c>
      <c r="D18" s="35"/>
    </row>
    <row r="19" spans="1:4" x14ac:dyDescent="0.25">
      <c r="A19" s="42" t="s">
        <v>187</v>
      </c>
      <c r="B19" s="40">
        <v>0.15</v>
      </c>
      <c r="C19" s="43">
        <v>59</v>
      </c>
      <c r="D19" s="35"/>
    </row>
    <row r="20" spans="1:4" x14ac:dyDescent="0.25">
      <c r="A20" s="42" t="s">
        <v>188</v>
      </c>
      <c r="B20" s="40">
        <v>0.09</v>
      </c>
      <c r="C20" s="43">
        <v>34</v>
      </c>
    </row>
    <row r="21" spans="1:4" x14ac:dyDescent="0.25">
      <c r="A21" s="42" t="s">
        <v>189</v>
      </c>
      <c r="B21" s="40">
        <v>0.28957528957528955</v>
      </c>
      <c r="C21" s="43">
        <v>109</v>
      </c>
    </row>
    <row r="22" spans="1:4" x14ac:dyDescent="0.25">
      <c r="A22" s="37" t="s">
        <v>178</v>
      </c>
      <c r="B22" s="38">
        <v>0.11002731174404994</v>
      </c>
      <c r="C22" s="37">
        <v>401</v>
      </c>
    </row>
    <row r="23" spans="1:4" x14ac:dyDescent="0.25">
      <c r="A23" s="39" t="s">
        <v>203</v>
      </c>
      <c r="B23" s="40">
        <v>0.56000000000000005</v>
      </c>
      <c r="C23" s="43">
        <v>223</v>
      </c>
    </row>
    <row r="24" spans="1:4" x14ac:dyDescent="0.25">
      <c r="A24" s="42" t="s">
        <v>176</v>
      </c>
      <c r="B24" s="40">
        <v>0.31</v>
      </c>
      <c r="C24" s="43">
        <v>123</v>
      </c>
    </row>
    <row r="25" spans="1:4" x14ac:dyDescent="0.25">
      <c r="A25" s="42" t="s">
        <v>178</v>
      </c>
      <c r="B25" s="40">
        <v>0.13</v>
      </c>
      <c r="C25" s="43">
        <v>55</v>
      </c>
    </row>
    <row r="26" spans="1:4" x14ac:dyDescent="0.25">
      <c r="A26" s="44" t="s">
        <v>204</v>
      </c>
      <c r="B26" s="44"/>
      <c r="C26" s="44">
        <v>3597</v>
      </c>
    </row>
    <row r="67" spans="1:4" x14ac:dyDescent="0.25">
      <c r="A67" s="6" t="s">
        <v>245</v>
      </c>
      <c r="B67" s="6"/>
      <c r="C67" s="6"/>
      <c r="D67" s="6"/>
    </row>
    <row r="68" spans="1:4" ht="25.5" customHeight="1" x14ac:dyDescent="0.25">
      <c r="A68" s="130" t="s">
        <v>473</v>
      </c>
      <c r="B68" s="130"/>
      <c r="C68" s="130"/>
      <c r="D68" s="130"/>
    </row>
    <row r="69" spans="1:4" x14ac:dyDescent="0.25">
      <c r="A69" s="6" t="s">
        <v>474</v>
      </c>
      <c r="B69" s="6"/>
      <c r="C69" s="6"/>
      <c r="D69" s="6"/>
    </row>
    <row r="70" spans="1:4" x14ac:dyDescent="0.25">
      <c r="A70" s="5" t="s">
        <v>498</v>
      </c>
      <c r="B70" s="6"/>
      <c r="C70" s="6"/>
      <c r="D70" s="6"/>
    </row>
  </sheetData>
  <mergeCells count="2">
    <mergeCell ref="A68:D68"/>
    <mergeCell ref="E1:F1"/>
  </mergeCells>
  <pageMargins left="0.7" right="0.7" top="0.75" bottom="0.75" header="0.3" footer="0.3"/>
  <pageSetup paperSize="9" orientation="portrait" r:id="rId1"/>
  <ignoredErrors>
    <ignoredError sqref="G4:G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showGridLines="0" workbookViewId="0">
      <selection activeCell="J19" sqref="J19"/>
    </sheetView>
  </sheetViews>
  <sheetFormatPr baseColWidth="10" defaultColWidth="9.140625" defaultRowHeight="15" x14ac:dyDescent="0.25"/>
  <cols>
    <col min="1" max="1" width="22.85546875" style="1" customWidth="1"/>
    <col min="2" max="3" width="14.7109375" style="1" customWidth="1"/>
    <col min="4" max="7" width="9.140625" style="1"/>
    <col min="8" max="8" width="14" style="1" customWidth="1"/>
    <col min="9" max="16384" width="9.140625" style="1"/>
  </cols>
  <sheetData>
    <row r="1" spans="1:7" x14ac:dyDescent="0.25">
      <c r="A1" s="3" t="s">
        <v>475</v>
      </c>
    </row>
    <row r="3" spans="1:7" x14ac:dyDescent="0.25">
      <c r="B3" s="7"/>
      <c r="C3" s="7"/>
    </row>
    <row r="4" spans="1:7" ht="25.5" x14ac:dyDescent="0.25">
      <c r="A4" s="20" t="s">
        <v>127</v>
      </c>
      <c r="B4" s="20" t="s">
        <v>117</v>
      </c>
      <c r="C4" s="17" t="s">
        <v>118</v>
      </c>
    </row>
    <row r="5" spans="1:7" ht="26.25" x14ac:dyDescent="0.25">
      <c r="A5" s="21" t="s">
        <v>119</v>
      </c>
      <c r="B5" s="22">
        <v>0.9</v>
      </c>
      <c r="C5" s="22">
        <v>0.9</v>
      </c>
      <c r="D5" s="16"/>
      <c r="F5" s="16"/>
      <c r="G5" s="16"/>
    </row>
    <row r="6" spans="1:7" ht="26.25" x14ac:dyDescent="0.25">
      <c r="A6" s="23" t="s">
        <v>120</v>
      </c>
      <c r="B6" s="24">
        <v>0.9</v>
      </c>
      <c r="C6" s="24">
        <v>0.9</v>
      </c>
      <c r="D6" s="16"/>
      <c r="F6" s="16"/>
      <c r="G6" s="16"/>
    </row>
    <row r="7" spans="1:7" ht="26.25" x14ac:dyDescent="0.25">
      <c r="A7" s="21" t="s">
        <v>121</v>
      </c>
      <c r="B7" s="22">
        <v>0.9</v>
      </c>
      <c r="C7" s="22">
        <v>0.8</v>
      </c>
      <c r="D7" s="16"/>
      <c r="F7" s="16"/>
      <c r="G7" s="16"/>
    </row>
    <row r="8" spans="1:7" ht="26.25" x14ac:dyDescent="0.25">
      <c r="A8" s="23" t="s">
        <v>122</v>
      </c>
      <c r="B8" s="24">
        <v>1.1000000000000001</v>
      </c>
      <c r="C8" s="24">
        <v>1.1000000000000001</v>
      </c>
      <c r="D8" s="16"/>
      <c r="F8" s="16"/>
      <c r="G8" s="16"/>
    </row>
    <row r="9" spans="1:7" ht="26.25" x14ac:dyDescent="0.25">
      <c r="A9" s="21" t="s">
        <v>123</v>
      </c>
      <c r="B9" s="22">
        <v>1.2</v>
      </c>
      <c r="C9" s="22">
        <v>1</v>
      </c>
      <c r="D9" s="16"/>
      <c r="F9" s="16"/>
      <c r="G9" s="16"/>
    </row>
    <row r="10" spans="1:7" ht="26.25" x14ac:dyDescent="0.25">
      <c r="A10" s="23" t="s">
        <v>124</v>
      </c>
      <c r="B10" s="24">
        <v>1.2</v>
      </c>
      <c r="C10" s="24">
        <v>1.2</v>
      </c>
      <c r="D10" s="16"/>
      <c r="F10" s="16"/>
      <c r="G10" s="16"/>
    </row>
    <row r="11" spans="1:7" ht="26.25" x14ac:dyDescent="0.25">
      <c r="A11" s="21" t="s">
        <v>125</v>
      </c>
      <c r="B11" s="22">
        <v>1.5</v>
      </c>
      <c r="C11" s="22">
        <v>1</v>
      </c>
      <c r="D11" s="16"/>
      <c r="F11" s="16"/>
      <c r="G11" s="16"/>
    </row>
    <row r="12" spans="1:7" ht="26.25" x14ac:dyDescent="0.25">
      <c r="A12" s="23" t="s">
        <v>126</v>
      </c>
      <c r="B12" s="24">
        <v>1</v>
      </c>
      <c r="C12" s="24">
        <v>0.9</v>
      </c>
      <c r="D12" s="16"/>
      <c r="F12" s="16"/>
      <c r="G12" s="16"/>
    </row>
    <row r="13" spans="1:7" x14ac:dyDescent="0.25">
      <c r="A13" s="4" t="s">
        <v>116</v>
      </c>
      <c r="B13" s="22">
        <v>1.1000000000000001</v>
      </c>
      <c r="C13" s="22">
        <v>1.1000000000000001</v>
      </c>
      <c r="D13" s="16"/>
      <c r="F13" s="16"/>
      <c r="G13" s="16"/>
    </row>
    <row r="14" spans="1:7" x14ac:dyDescent="0.25">
      <c r="A14" s="18" t="s">
        <v>117</v>
      </c>
      <c r="B14" s="25">
        <v>1.1000000000000001</v>
      </c>
      <c r="C14" s="25">
        <v>1</v>
      </c>
      <c r="D14" s="16"/>
      <c r="F14" s="16"/>
      <c r="G14" s="16"/>
    </row>
    <row r="39" spans="1:8" ht="36" customHeight="1" x14ac:dyDescent="0.25">
      <c r="A39" s="130" t="s">
        <v>256</v>
      </c>
      <c r="B39" s="130"/>
      <c r="C39" s="130"/>
      <c r="D39" s="130"/>
      <c r="E39" s="130"/>
      <c r="F39" s="130"/>
      <c r="G39" s="130"/>
      <c r="H39" s="130"/>
    </row>
    <row r="40" spans="1:8" ht="36.75" customHeight="1" x14ac:dyDescent="0.25">
      <c r="A40" s="130" t="s">
        <v>476</v>
      </c>
      <c r="B40" s="130"/>
      <c r="C40" s="130"/>
      <c r="D40" s="130"/>
      <c r="E40" s="130"/>
      <c r="F40" s="130"/>
      <c r="G40" s="130"/>
      <c r="H40" s="130"/>
    </row>
    <row r="41" spans="1:8" x14ac:dyDescent="0.25">
      <c r="A41" s="130" t="s">
        <v>474</v>
      </c>
      <c r="B41" s="130"/>
      <c r="C41" s="130"/>
      <c r="D41" s="130"/>
      <c r="E41" s="130"/>
      <c r="F41" s="130"/>
      <c r="G41" s="130"/>
      <c r="H41" s="130"/>
    </row>
    <row r="42" spans="1:8" ht="15.75" customHeight="1" x14ac:dyDescent="0.25">
      <c r="A42" s="132" t="s">
        <v>499</v>
      </c>
      <c r="B42" s="132"/>
      <c r="C42" s="132"/>
      <c r="D42" s="132"/>
      <c r="E42" s="132"/>
      <c r="F42" s="132"/>
      <c r="G42" s="132"/>
      <c r="H42" s="132"/>
    </row>
  </sheetData>
  <mergeCells count="4">
    <mergeCell ref="A39:H39"/>
    <mergeCell ref="A40:H40"/>
    <mergeCell ref="A41:H41"/>
    <mergeCell ref="A42:H4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showGridLines="0" zoomScaleNormal="100" workbookViewId="0">
      <selection activeCell="L33" sqref="L33"/>
    </sheetView>
  </sheetViews>
  <sheetFormatPr baseColWidth="10" defaultColWidth="11.42578125" defaultRowHeight="15" x14ac:dyDescent="0.25"/>
  <cols>
    <col min="1" max="1" width="34.140625" style="1" customWidth="1"/>
    <col min="2" max="2" width="12.5703125" style="1" customWidth="1"/>
    <col min="3" max="3" width="12.28515625" style="1" customWidth="1"/>
    <col min="4" max="4" width="11.42578125" style="1"/>
    <col min="5" max="5" width="24.5703125" style="1" customWidth="1"/>
    <col min="6" max="16384" width="11.42578125" style="1"/>
  </cols>
  <sheetData>
    <row r="1" spans="1:7" x14ac:dyDescent="0.25">
      <c r="A1" s="3" t="s">
        <v>477</v>
      </c>
    </row>
    <row r="3" spans="1:7" ht="25.5" x14ac:dyDescent="0.25">
      <c r="A3" s="9"/>
      <c r="B3" s="17" t="s">
        <v>138</v>
      </c>
      <c r="C3" s="20" t="s">
        <v>128</v>
      </c>
    </row>
    <row r="4" spans="1:7" x14ac:dyDescent="0.25">
      <c r="A4" s="4" t="s">
        <v>129</v>
      </c>
      <c r="B4" s="8">
        <v>547</v>
      </c>
      <c r="C4" s="26">
        <v>0.09</v>
      </c>
      <c r="D4" s="2"/>
      <c r="F4" s="31" t="s">
        <v>134</v>
      </c>
      <c r="G4" s="32">
        <v>0.16829792313201242</v>
      </c>
    </row>
    <row r="5" spans="1:7" x14ac:dyDescent="0.25">
      <c r="A5" s="19" t="s">
        <v>136</v>
      </c>
      <c r="B5" s="18">
        <f>SUM(B6:B7)</f>
        <v>244</v>
      </c>
      <c r="C5" s="30">
        <f>SUM(C6:C7)</f>
        <v>0.04</v>
      </c>
      <c r="D5" s="2"/>
      <c r="F5" s="31" t="s">
        <v>135</v>
      </c>
      <c r="G5" s="32">
        <v>0.12</v>
      </c>
    </row>
    <row r="6" spans="1:7" x14ac:dyDescent="0.25">
      <c r="A6" s="29" t="s">
        <v>139</v>
      </c>
      <c r="B6" s="27">
        <v>86</v>
      </c>
      <c r="C6" s="28">
        <v>0.01</v>
      </c>
      <c r="D6" s="2"/>
      <c r="F6" s="31" t="s">
        <v>130</v>
      </c>
      <c r="G6" s="32">
        <v>2.8407734542850321E-2</v>
      </c>
    </row>
    <row r="7" spans="1:7" x14ac:dyDescent="0.25">
      <c r="A7" s="29" t="s">
        <v>141</v>
      </c>
      <c r="B7" s="27">
        <v>158</v>
      </c>
      <c r="C7" s="28">
        <v>0.03</v>
      </c>
      <c r="D7" s="2"/>
      <c r="F7" s="31" t="s">
        <v>131</v>
      </c>
      <c r="G7" s="32">
        <v>1.3129625208880401E-2</v>
      </c>
    </row>
    <row r="8" spans="1:7" x14ac:dyDescent="0.25">
      <c r="A8" s="19" t="s">
        <v>132</v>
      </c>
      <c r="B8" s="18">
        <v>207</v>
      </c>
      <c r="C8" s="30">
        <v>0.04</v>
      </c>
    </row>
    <row r="9" spans="1:7" x14ac:dyDescent="0.25">
      <c r="A9" s="4" t="s">
        <v>133</v>
      </c>
      <c r="B9" s="8">
        <v>36</v>
      </c>
      <c r="C9" s="26">
        <v>0.01</v>
      </c>
    </row>
    <row r="10" spans="1:7" x14ac:dyDescent="0.25">
      <c r="A10" s="19" t="s">
        <v>5</v>
      </c>
      <c r="B10" s="18">
        <f>SUM(B11:B12)</f>
        <v>1690</v>
      </c>
      <c r="C10" s="30">
        <f>SUM(C11:C12)</f>
        <v>0.29000000000000004</v>
      </c>
    </row>
    <row r="11" spans="1:7" x14ac:dyDescent="0.25">
      <c r="A11" s="29" t="s">
        <v>140</v>
      </c>
      <c r="B11" s="27">
        <v>963</v>
      </c>
      <c r="C11" s="28">
        <v>0.17</v>
      </c>
    </row>
    <row r="12" spans="1:7" x14ac:dyDescent="0.25">
      <c r="A12" s="29" t="s">
        <v>142</v>
      </c>
      <c r="B12" s="27">
        <v>727</v>
      </c>
      <c r="C12" s="28">
        <v>0.12</v>
      </c>
    </row>
    <row r="13" spans="1:7" x14ac:dyDescent="0.25">
      <c r="A13" s="19" t="s">
        <v>137</v>
      </c>
      <c r="B13" s="18">
        <v>1323</v>
      </c>
      <c r="C13" s="30">
        <v>0.23</v>
      </c>
    </row>
    <row r="14" spans="1:7" x14ac:dyDescent="0.25">
      <c r="A14" s="4" t="s">
        <v>3</v>
      </c>
      <c r="B14" s="8">
        <v>1099</v>
      </c>
      <c r="C14" s="26">
        <v>0.19</v>
      </c>
    </row>
    <row r="15" spans="1:7" x14ac:dyDescent="0.25">
      <c r="A15" s="19" t="s">
        <v>2</v>
      </c>
      <c r="B15" s="18">
        <v>637</v>
      </c>
      <c r="C15" s="30">
        <v>0.11</v>
      </c>
    </row>
    <row r="16" spans="1:7" x14ac:dyDescent="0.25">
      <c r="A16" s="8"/>
      <c r="B16" s="8"/>
      <c r="C16" s="4"/>
    </row>
    <row r="17" spans="1:2" x14ac:dyDescent="0.25">
      <c r="A17" s="3"/>
      <c r="B17" s="3"/>
    </row>
    <row r="18" spans="1:2" x14ac:dyDescent="0.25">
      <c r="A18" s="3"/>
      <c r="B18" s="3"/>
    </row>
    <row r="19" spans="1:2" x14ac:dyDescent="0.25">
      <c r="A19" s="3"/>
      <c r="B19" s="3"/>
    </row>
    <row r="20" spans="1:2" x14ac:dyDescent="0.25">
      <c r="A20" s="3"/>
      <c r="B20" s="3"/>
    </row>
    <row r="43" spans="1:7" ht="30.75" customHeight="1" x14ac:dyDescent="0.25">
      <c r="A43" s="130" t="s">
        <v>478</v>
      </c>
      <c r="B43" s="130"/>
      <c r="C43" s="130"/>
      <c r="D43" s="130"/>
      <c r="E43" s="130"/>
      <c r="F43" s="130"/>
      <c r="G43" s="130"/>
    </row>
    <row r="44" spans="1:7" x14ac:dyDescent="0.25">
      <c r="A44" s="6" t="s">
        <v>474</v>
      </c>
      <c r="B44" s="6"/>
      <c r="C44" s="6"/>
      <c r="D44" s="6"/>
      <c r="E44" s="6"/>
      <c r="F44" s="6"/>
      <c r="G44" s="6"/>
    </row>
    <row r="45" spans="1:7" x14ac:dyDescent="0.25">
      <c r="A45" s="5" t="s">
        <v>500</v>
      </c>
      <c r="B45" s="5"/>
      <c r="C45" s="5"/>
      <c r="D45" s="5"/>
      <c r="E45" s="5"/>
      <c r="F45" s="5"/>
      <c r="G45" s="5"/>
    </row>
  </sheetData>
  <mergeCells count="1">
    <mergeCell ref="A43:G4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showGridLines="0" workbookViewId="0">
      <selection activeCell="F31" sqref="F31"/>
    </sheetView>
  </sheetViews>
  <sheetFormatPr baseColWidth="10" defaultColWidth="11.42578125" defaultRowHeight="15" x14ac:dyDescent="0.25"/>
  <cols>
    <col min="1" max="1" width="49.42578125" style="1" customWidth="1"/>
    <col min="2" max="2" width="20.7109375" style="1" customWidth="1"/>
    <col min="3" max="3" width="12.7109375" style="1" customWidth="1"/>
    <col min="4" max="16384" width="11.42578125" style="1"/>
  </cols>
  <sheetData>
    <row r="1" spans="1:3" x14ac:dyDescent="0.25">
      <c r="A1" s="3" t="s">
        <v>495</v>
      </c>
    </row>
    <row r="3" spans="1:3" x14ac:dyDescent="0.25">
      <c r="A3" s="89" t="s">
        <v>236</v>
      </c>
      <c r="B3" s="89" t="s">
        <v>138</v>
      </c>
      <c r="C3" s="89" t="s">
        <v>128</v>
      </c>
    </row>
    <row r="4" spans="1:3" s="3" customFormat="1" x14ac:dyDescent="0.25">
      <c r="A4" s="80" t="s">
        <v>143</v>
      </c>
      <c r="B4" s="80">
        <v>1690</v>
      </c>
      <c r="C4" s="81"/>
    </row>
    <row r="5" spans="1:3" x14ac:dyDescent="0.25">
      <c r="A5" s="82" t="s">
        <v>144</v>
      </c>
      <c r="B5" s="83">
        <v>1152</v>
      </c>
      <c r="C5" s="84">
        <f>B5/$B$4</f>
        <v>0.68165680473372781</v>
      </c>
    </row>
    <row r="6" spans="1:3" x14ac:dyDescent="0.25">
      <c r="A6" s="107" t="s">
        <v>242</v>
      </c>
      <c r="B6" s="108">
        <v>21</v>
      </c>
      <c r="C6" s="84"/>
    </row>
    <row r="7" spans="1:3" x14ac:dyDescent="0.25">
      <c r="A7" s="107" t="s">
        <v>243</v>
      </c>
      <c r="B7" s="108">
        <v>15</v>
      </c>
      <c r="C7" s="84"/>
    </row>
    <row r="8" spans="1:3" x14ac:dyDescent="0.25">
      <c r="A8" s="85" t="s">
        <v>145</v>
      </c>
      <c r="B8" s="83">
        <v>538</v>
      </c>
      <c r="C8" s="84">
        <f>B8/$B$4</f>
        <v>0.31834319526627219</v>
      </c>
    </row>
    <row r="9" spans="1:3" s="3" customFormat="1" x14ac:dyDescent="0.25">
      <c r="A9" s="80" t="s">
        <v>146</v>
      </c>
      <c r="B9" s="80">
        <v>1323</v>
      </c>
      <c r="C9" s="81"/>
    </row>
    <row r="10" spans="1:3" x14ac:dyDescent="0.25">
      <c r="A10" s="82" t="s">
        <v>147</v>
      </c>
      <c r="B10" s="83">
        <v>1280</v>
      </c>
      <c r="C10" s="84">
        <f>B10/$B$9</f>
        <v>0.96749811035525324</v>
      </c>
    </row>
    <row r="11" spans="1:3" x14ac:dyDescent="0.25">
      <c r="A11" s="85" t="s">
        <v>148</v>
      </c>
      <c r="B11" s="83">
        <v>43</v>
      </c>
      <c r="C11" s="84">
        <f>B11/$B$9</f>
        <v>3.250188964474679E-2</v>
      </c>
    </row>
    <row r="12" spans="1:3" s="3" customFormat="1" x14ac:dyDescent="0.25">
      <c r="A12" s="80" t="s">
        <v>237</v>
      </c>
      <c r="B12" s="80">
        <v>1099</v>
      </c>
      <c r="C12" s="81"/>
    </row>
    <row r="13" spans="1:3" x14ac:dyDescent="0.25">
      <c r="A13" s="82" t="s">
        <v>149</v>
      </c>
      <c r="B13" s="83">
        <v>617</v>
      </c>
      <c r="C13" s="84">
        <f>B13/$B$12</f>
        <v>0.56141947224749778</v>
      </c>
    </row>
    <row r="14" spans="1:3" x14ac:dyDescent="0.25">
      <c r="A14" s="85" t="s">
        <v>150</v>
      </c>
      <c r="B14" s="83">
        <v>482</v>
      </c>
      <c r="C14" s="84">
        <f>B14/$B$12</f>
        <v>0.43858052775250228</v>
      </c>
    </row>
    <row r="15" spans="1:3" s="3" customFormat="1" x14ac:dyDescent="0.25">
      <c r="A15" s="80" t="s">
        <v>151</v>
      </c>
      <c r="B15" s="80">
        <v>637</v>
      </c>
      <c r="C15" s="81"/>
    </row>
    <row r="16" spans="1:3" s="3" customFormat="1" ht="8.25" customHeight="1" x14ac:dyDescent="0.25">
      <c r="A16" s="86"/>
      <c r="B16" s="86"/>
      <c r="C16" s="87"/>
    </row>
    <row r="17" spans="1:3" s="3" customFormat="1" x14ac:dyDescent="0.25">
      <c r="A17" s="80" t="s">
        <v>159</v>
      </c>
      <c r="B17" s="80">
        <v>244</v>
      </c>
      <c r="C17" s="81"/>
    </row>
    <row r="18" spans="1:3" s="33" customFormat="1" ht="15" customHeight="1" x14ac:dyDescent="0.25">
      <c r="A18" s="82" t="s">
        <v>244</v>
      </c>
      <c r="B18" s="109">
        <v>5</v>
      </c>
      <c r="C18" s="112">
        <v>0.02</v>
      </c>
    </row>
    <row r="19" spans="1:3" s="3" customFormat="1" x14ac:dyDescent="0.25">
      <c r="A19" s="80" t="s">
        <v>160</v>
      </c>
      <c r="B19" s="80">
        <v>207</v>
      </c>
      <c r="C19" s="81"/>
    </row>
    <row r="20" spans="1:3" x14ac:dyDescent="0.25">
      <c r="A20" s="82" t="s">
        <v>161</v>
      </c>
      <c r="B20" s="83">
        <v>154</v>
      </c>
      <c r="C20" s="84">
        <f>B20/$B$19</f>
        <v>0.7439613526570048</v>
      </c>
    </row>
    <row r="21" spans="1:3" x14ac:dyDescent="0.25">
      <c r="A21" s="85" t="s">
        <v>162</v>
      </c>
      <c r="B21" s="83">
        <v>53</v>
      </c>
      <c r="C21" s="84">
        <f>B21/$B$19</f>
        <v>0.2560386473429952</v>
      </c>
    </row>
    <row r="22" spans="1:3" s="3" customFormat="1" x14ac:dyDescent="0.25">
      <c r="A22" s="80" t="s">
        <v>152</v>
      </c>
      <c r="B22" s="80">
        <v>547</v>
      </c>
      <c r="C22" s="81"/>
    </row>
    <row r="23" spans="1:3" x14ac:dyDescent="0.25">
      <c r="A23" s="82" t="s">
        <v>153</v>
      </c>
      <c r="B23" s="83">
        <v>33</v>
      </c>
      <c r="C23" s="84">
        <f t="shared" ref="C23:C28" si="0">B23/$B$22</f>
        <v>6.0329067641681902E-2</v>
      </c>
    </row>
    <row r="24" spans="1:3" x14ac:dyDescent="0.25">
      <c r="A24" s="85" t="s">
        <v>154</v>
      </c>
      <c r="B24" s="83">
        <v>26</v>
      </c>
      <c r="C24" s="84">
        <f t="shared" si="0"/>
        <v>4.7531992687385741E-2</v>
      </c>
    </row>
    <row r="25" spans="1:3" x14ac:dyDescent="0.25">
      <c r="A25" s="85" t="s">
        <v>155</v>
      </c>
      <c r="B25" s="83">
        <v>175</v>
      </c>
      <c r="C25" s="84">
        <f t="shared" si="0"/>
        <v>0.31992687385740404</v>
      </c>
    </row>
    <row r="26" spans="1:3" x14ac:dyDescent="0.25">
      <c r="A26" s="85" t="s">
        <v>156</v>
      </c>
      <c r="B26" s="83">
        <v>149</v>
      </c>
      <c r="C26" s="84">
        <f t="shared" si="0"/>
        <v>0.27239488117001825</v>
      </c>
    </row>
    <row r="27" spans="1:3" x14ac:dyDescent="0.25">
      <c r="A27" s="85" t="s">
        <v>157</v>
      </c>
      <c r="B27" s="109">
        <v>6</v>
      </c>
      <c r="C27" s="84">
        <v>1.0554089709762533E-2</v>
      </c>
    </row>
    <row r="28" spans="1:3" x14ac:dyDescent="0.25">
      <c r="A28" s="85" t="s">
        <v>158</v>
      </c>
      <c r="B28" s="83">
        <v>158</v>
      </c>
      <c r="C28" s="84">
        <f t="shared" si="0"/>
        <v>0.28884826325411334</v>
      </c>
    </row>
    <row r="29" spans="1:3" s="3" customFormat="1" x14ac:dyDescent="0.25">
      <c r="A29" s="80" t="s">
        <v>163</v>
      </c>
      <c r="B29" s="80">
        <v>36</v>
      </c>
      <c r="C29" s="81"/>
    </row>
    <row r="30" spans="1:3" x14ac:dyDescent="0.25">
      <c r="A30" s="88" t="s">
        <v>164</v>
      </c>
      <c r="B30" s="88">
        <f>B4+B19+B9+B12+B22+B17+B15+B29</f>
        <v>5783</v>
      </c>
      <c r="C30" s="88"/>
    </row>
    <row r="32" spans="1:3" ht="24.75" customHeight="1" x14ac:dyDescent="0.25">
      <c r="A32" s="130" t="s">
        <v>496</v>
      </c>
      <c r="B32" s="130"/>
      <c r="C32" s="130"/>
    </row>
    <row r="33" spans="1:3" x14ac:dyDescent="0.25">
      <c r="A33" s="6" t="s">
        <v>474</v>
      </c>
      <c r="B33" s="6"/>
      <c r="C33" s="6"/>
    </row>
    <row r="34" spans="1:3" ht="28.5" customHeight="1" x14ac:dyDescent="0.25">
      <c r="A34" s="132" t="s">
        <v>498</v>
      </c>
      <c r="B34" s="132"/>
      <c r="C34" s="132"/>
    </row>
  </sheetData>
  <mergeCells count="2">
    <mergeCell ref="A32:C32"/>
    <mergeCell ref="A34:C3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9"/>
  <sheetViews>
    <sheetView showGridLines="0" workbookViewId="0"/>
  </sheetViews>
  <sheetFormatPr baseColWidth="10" defaultColWidth="9.140625" defaultRowHeight="15" x14ac:dyDescent="0.25"/>
  <cols>
    <col min="1" max="1" width="13.5703125" style="1" bestFit="1" customWidth="1"/>
    <col min="2" max="2" width="119.140625" style="123" customWidth="1"/>
    <col min="3" max="3" width="24.85546875" style="1" customWidth="1"/>
    <col min="4" max="4" width="28.140625" style="35" customWidth="1"/>
    <col min="5" max="16384" width="9.140625" style="35"/>
  </cols>
  <sheetData>
    <row r="1" spans="1:4" x14ac:dyDescent="0.25">
      <c r="A1" s="3" t="s">
        <v>531</v>
      </c>
    </row>
    <row r="3" spans="1:4" x14ac:dyDescent="0.25">
      <c r="A3" s="117" t="s">
        <v>258</v>
      </c>
      <c r="B3" s="117" t="s">
        <v>259</v>
      </c>
      <c r="C3" s="117" t="s">
        <v>260</v>
      </c>
      <c r="D3" s="117" t="s">
        <v>261</v>
      </c>
    </row>
    <row r="4" spans="1:4" x14ac:dyDescent="0.25">
      <c r="A4" s="118">
        <v>11724</v>
      </c>
      <c r="B4" s="119" t="s">
        <v>512</v>
      </c>
      <c r="C4" s="121" t="s">
        <v>303</v>
      </c>
      <c r="D4" s="120" t="s">
        <v>265</v>
      </c>
    </row>
    <row r="5" spans="1:4" x14ac:dyDescent="0.25">
      <c r="A5" s="118">
        <v>20485</v>
      </c>
      <c r="B5" s="119" t="s">
        <v>513</v>
      </c>
      <c r="C5" s="121" t="s">
        <v>303</v>
      </c>
      <c r="D5" s="120" t="s">
        <v>265</v>
      </c>
    </row>
    <row r="6" spans="1:4" x14ac:dyDescent="0.25">
      <c r="A6" s="118">
        <v>22720</v>
      </c>
      <c r="B6" s="119" t="s">
        <v>514</v>
      </c>
      <c r="C6" s="121" t="s">
        <v>419</v>
      </c>
      <c r="D6" s="121" t="s">
        <v>136</v>
      </c>
    </row>
    <row r="7" spans="1:4" ht="30" x14ac:dyDescent="0.25">
      <c r="A7" s="118">
        <v>22722</v>
      </c>
      <c r="B7" s="119" t="s">
        <v>515</v>
      </c>
      <c r="C7" s="121" t="s">
        <v>419</v>
      </c>
      <c r="D7" s="120" t="s">
        <v>132</v>
      </c>
    </row>
    <row r="8" spans="1:4" ht="30" x14ac:dyDescent="0.25">
      <c r="A8" s="118">
        <v>27423</v>
      </c>
      <c r="B8" s="119" t="s">
        <v>516</v>
      </c>
      <c r="C8" s="121" t="s">
        <v>363</v>
      </c>
      <c r="D8" s="121" t="s">
        <v>130</v>
      </c>
    </row>
    <row r="9" spans="1:4" ht="30" x14ac:dyDescent="0.25">
      <c r="A9" s="118">
        <v>27428</v>
      </c>
      <c r="B9" s="119" t="s">
        <v>517</v>
      </c>
      <c r="C9" s="118" t="s">
        <v>352</v>
      </c>
      <c r="D9" s="120" t="s">
        <v>131</v>
      </c>
    </row>
    <row r="10" spans="1:4" ht="30" x14ac:dyDescent="0.25">
      <c r="A10" s="118">
        <v>32951</v>
      </c>
      <c r="B10" s="119" t="s">
        <v>518</v>
      </c>
      <c r="C10" s="121" t="s">
        <v>303</v>
      </c>
      <c r="D10" s="120" t="s">
        <v>265</v>
      </c>
    </row>
    <row r="11" spans="1:4" ht="30" x14ac:dyDescent="0.25">
      <c r="A11" s="118">
        <v>32954</v>
      </c>
      <c r="B11" s="119" t="s">
        <v>519</v>
      </c>
      <c r="C11" s="118" t="s">
        <v>264</v>
      </c>
      <c r="D11" s="120" t="s">
        <v>265</v>
      </c>
    </row>
    <row r="12" spans="1:4" ht="30" x14ac:dyDescent="0.25">
      <c r="A12" s="118">
        <v>33898</v>
      </c>
      <c r="B12" s="119" t="s">
        <v>520</v>
      </c>
      <c r="C12" s="121" t="s">
        <v>410</v>
      </c>
      <c r="D12" s="121" t="s">
        <v>414</v>
      </c>
    </row>
    <row r="13" spans="1:4" x14ac:dyDescent="0.25">
      <c r="A13" s="118">
        <v>33902</v>
      </c>
      <c r="B13" s="119" t="s">
        <v>521</v>
      </c>
      <c r="C13" s="121" t="s">
        <v>303</v>
      </c>
      <c r="D13" s="121" t="s">
        <v>286</v>
      </c>
    </row>
    <row r="14" spans="1:4" ht="30" x14ac:dyDescent="0.25">
      <c r="A14" s="118">
        <v>33907</v>
      </c>
      <c r="B14" s="119" t="s">
        <v>522</v>
      </c>
      <c r="C14" s="118" t="s">
        <v>264</v>
      </c>
      <c r="D14" s="120" t="s">
        <v>286</v>
      </c>
    </row>
    <row r="15" spans="1:4" ht="30" x14ac:dyDescent="0.25">
      <c r="A15" s="118">
        <v>34343</v>
      </c>
      <c r="B15" s="119" t="s">
        <v>523</v>
      </c>
      <c r="C15" s="121" t="s">
        <v>390</v>
      </c>
      <c r="D15" s="121" t="s">
        <v>183</v>
      </c>
    </row>
    <row r="16" spans="1:4" x14ac:dyDescent="0.25">
      <c r="A16" s="118" t="s">
        <v>262</v>
      </c>
      <c r="B16" s="119" t="s">
        <v>263</v>
      </c>
      <c r="C16" s="118" t="s">
        <v>264</v>
      </c>
      <c r="D16" s="120" t="s">
        <v>265</v>
      </c>
    </row>
    <row r="17" spans="1:4" ht="30" x14ac:dyDescent="0.25">
      <c r="A17" s="121" t="s">
        <v>266</v>
      </c>
      <c r="B17" s="122" t="s">
        <v>267</v>
      </c>
      <c r="C17" s="121" t="s">
        <v>264</v>
      </c>
      <c r="D17" s="121" t="s">
        <v>265</v>
      </c>
    </row>
    <row r="18" spans="1:4" ht="30" x14ac:dyDescent="0.25">
      <c r="A18" s="118" t="s">
        <v>268</v>
      </c>
      <c r="B18" s="119" t="s">
        <v>269</v>
      </c>
      <c r="C18" s="118" t="s">
        <v>264</v>
      </c>
      <c r="D18" s="120" t="s">
        <v>265</v>
      </c>
    </row>
    <row r="19" spans="1:4" ht="30" x14ac:dyDescent="0.25">
      <c r="A19" s="121" t="s">
        <v>270</v>
      </c>
      <c r="B19" s="122" t="s">
        <v>271</v>
      </c>
      <c r="C19" s="121" t="s">
        <v>264</v>
      </c>
      <c r="D19" s="121" t="s">
        <v>265</v>
      </c>
    </row>
    <row r="20" spans="1:4" ht="30" x14ac:dyDescent="0.25">
      <c r="A20" s="118" t="s">
        <v>272</v>
      </c>
      <c r="B20" s="119" t="s">
        <v>273</v>
      </c>
      <c r="C20" s="118" t="s">
        <v>264</v>
      </c>
      <c r="D20" s="120" t="s">
        <v>265</v>
      </c>
    </row>
    <row r="21" spans="1:4" ht="30" x14ac:dyDescent="0.25">
      <c r="A21" s="121" t="s">
        <v>274</v>
      </c>
      <c r="B21" s="122" t="s">
        <v>275</v>
      </c>
      <c r="C21" s="121" t="s">
        <v>264</v>
      </c>
      <c r="D21" s="121" t="s">
        <v>265</v>
      </c>
    </row>
    <row r="22" spans="1:4" ht="30" x14ac:dyDescent="0.25">
      <c r="A22" s="118" t="s">
        <v>276</v>
      </c>
      <c r="B22" s="119" t="s">
        <v>277</v>
      </c>
      <c r="C22" s="118" t="s">
        <v>264</v>
      </c>
      <c r="D22" s="120" t="s">
        <v>265</v>
      </c>
    </row>
    <row r="23" spans="1:4" ht="30" x14ac:dyDescent="0.25">
      <c r="A23" s="121" t="s">
        <v>278</v>
      </c>
      <c r="B23" s="122" t="s">
        <v>279</v>
      </c>
      <c r="C23" s="121" t="s">
        <v>264</v>
      </c>
      <c r="D23" s="121" t="s">
        <v>265</v>
      </c>
    </row>
    <row r="24" spans="1:4" ht="30" x14ac:dyDescent="0.25">
      <c r="A24" s="118" t="s">
        <v>280</v>
      </c>
      <c r="B24" s="119" t="s">
        <v>281</v>
      </c>
      <c r="C24" s="118" t="s">
        <v>264</v>
      </c>
      <c r="D24" s="120" t="s">
        <v>265</v>
      </c>
    </row>
    <row r="25" spans="1:4" x14ac:dyDescent="0.25">
      <c r="A25" s="121" t="s">
        <v>282</v>
      </c>
      <c r="B25" s="122" t="s">
        <v>283</v>
      </c>
      <c r="C25" s="121" t="s">
        <v>264</v>
      </c>
      <c r="D25" s="121" t="s">
        <v>265</v>
      </c>
    </row>
    <row r="26" spans="1:4" x14ac:dyDescent="0.25">
      <c r="A26" s="118" t="s">
        <v>284</v>
      </c>
      <c r="B26" s="119" t="s">
        <v>285</v>
      </c>
      <c r="C26" s="118" t="s">
        <v>264</v>
      </c>
      <c r="D26" s="120" t="s">
        <v>286</v>
      </c>
    </row>
    <row r="27" spans="1:4" x14ac:dyDescent="0.25">
      <c r="A27" s="121" t="s">
        <v>287</v>
      </c>
      <c r="B27" s="122" t="s">
        <v>288</v>
      </c>
      <c r="C27" s="121" t="s">
        <v>264</v>
      </c>
      <c r="D27" s="121" t="s">
        <v>286</v>
      </c>
    </row>
    <row r="28" spans="1:4" x14ac:dyDescent="0.25">
      <c r="A28" s="118" t="s">
        <v>289</v>
      </c>
      <c r="B28" s="119" t="s">
        <v>290</v>
      </c>
      <c r="C28" s="118" t="s">
        <v>264</v>
      </c>
      <c r="D28" s="120" t="s">
        <v>286</v>
      </c>
    </row>
    <row r="29" spans="1:4" x14ac:dyDescent="0.25">
      <c r="A29" s="121" t="s">
        <v>291</v>
      </c>
      <c r="B29" s="122" t="s">
        <v>292</v>
      </c>
      <c r="C29" s="121" t="s">
        <v>264</v>
      </c>
      <c r="D29" s="121" t="s">
        <v>286</v>
      </c>
    </row>
    <row r="30" spans="1:4" ht="30" x14ac:dyDescent="0.25">
      <c r="A30" s="118" t="s">
        <v>293</v>
      </c>
      <c r="B30" s="119" t="s">
        <v>294</v>
      </c>
      <c r="C30" s="118" t="s">
        <v>264</v>
      </c>
      <c r="D30" s="120" t="s">
        <v>286</v>
      </c>
    </row>
    <row r="31" spans="1:4" ht="30" x14ac:dyDescent="0.25">
      <c r="A31" s="121" t="s">
        <v>295</v>
      </c>
      <c r="B31" s="122" t="s">
        <v>296</v>
      </c>
      <c r="C31" s="121" t="s">
        <v>264</v>
      </c>
      <c r="D31" s="121" t="s">
        <v>286</v>
      </c>
    </row>
    <row r="32" spans="1:4" x14ac:dyDescent="0.25">
      <c r="A32" s="118" t="s">
        <v>297</v>
      </c>
      <c r="B32" s="119" t="s">
        <v>298</v>
      </c>
      <c r="C32" s="118" t="s">
        <v>264</v>
      </c>
      <c r="D32" s="120" t="s">
        <v>286</v>
      </c>
    </row>
    <row r="33" spans="1:4" ht="30" x14ac:dyDescent="0.25">
      <c r="A33" s="121" t="s">
        <v>299</v>
      </c>
      <c r="B33" s="122" t="s">
        <v>300</v>
      </c>
      <c r="C33" s="121" t="s">
        <v>264</v>
      </c>
      <c r="D33" s="121" t="s">
        <v>286</v>
      </c>
    </row>
    <row r="34" spans="1:4" x14ac:dyDescent="0.25">
      <c r="A34" s="118" t="s">
        <v>301</v>
      </c>
      <c r="B34" s="119" t="s">
        <v>302</v>
      </c>
      <c r="C34" s="118" t="s">
        <v>303</v>
      </c>
      <c r="D34" s="120" t="s">
        <v>265</v>
      </c>
    </row>
    <row r="35" spans="1:4" x14ac:dyDescent="0.25">
      <c r="A35" s="121" t="s">
        <v>304</v>
      </c>
      <c r="B35" s="122" t="s">
        <v>305</v>
      </c>
      <c r="C35" s="121" t="s">
        <v>303</v>
      </c>
      <c r="D35" s="121" t="s">
        <v>265</v>
      </c>
    </row>
    <row r="36" spans="1:4" ht="30" x14ac:dyDescent="0.25">
      <c r="A36" s="118" t="s">
        <v>306</v>
      </c>
      <c r="B36" s="119" t="s">
        <v>307</v>
      </c>
      <c r="C36" s="118" t="s">
        <v>303</v>
      </c>
      <c r="D36" s="120" t="s">
        <v>265</v>
      </c>
    </row>
    <row r="37" spans="1:4" ht="30" x14ac:dyDescent="0.25">
      <c r="A37" s="121" t="s">
        <v>308</v>
      </c>
      <c r="B37" s="122" t="s">
        <v>309</v>
      </c>
      <c r="C37" s="121" t="s">
        <v>303</v>
      </c>
      <c r="D37" s="121" t="s">
        <v>265</v>
      </c>
    </row>
    <row r="38" spans="1:4" ht="30" x14ac:dyDescent="0.25">
      <c r="A38" s="118" t="s">
        <v>310</v>
      </c>
      <c r="B38" s="119" t="s">
        <v>311</v>
      </c>
      <c r="C38" s="118" t="s">
        <v>303</v>
      </c>
      <c r="D38" s="120" t="s">
        <v>265</v>
      </c>
    </row>
    <row r="39" spans="1:4" x14ac:dyDescent="0.25">
      <c r="A39" s="121" t="s">
        <v>312</v>
      </c>
      <c r="B39" s="122" t="s">
        <v>313</v>
      </c>
      <c r="C39" s="121" t="s">
        <v>303</v>
      </c>
      <c r="D39" s="121" t="s">
        <v>265</v>
      </c>
    </row>
    <row r="40" spans="1:4" x14ac:dyDescent="0.25">
      <c r="A40" s="118" t="s">
        <v>314</v>
      </c>
      <c r="B40" s="119" t="s">
        <v>315</v>
      </c>
      <c r="C40" s="118" t="s">
        <v>303</v>
      </c>
      <c r="D40" s="120" t="s">
        <v>265</v>
      </c>
    </row>
    <row r="41" spans="1:4" x14ac:dyDescent="0.25">
      <c r="A41" s="121" t="s">
        <v>316</v>
      </c>
      <c r="B41" s="122" t="s">
        <v>317</v>
      </c>
      <c r="C41" s="121" t="s">
        <v>303</v>
      </c>
      <c r="D41" s="121" t="s">
        <v>265</v>
      </c>
    </row>
    <row r="42" spans="1:4" ht="30" x14ac:dyDescent="0.25">
      <c r="A42" s="118" t="s">
        <v>318</v>
      </c>
      <c r="B42" s="119" t="s">
        <v>319</v>
      </c>
      <c r="C42" s="118" t="s">
        <v>303</v>
      </c>
      <c r="D42" s="120" t="s">
        <v>265</v>
      </c>
    </row>
    <row r="43" spans="1:4" x14ac:dyDescent="0.25">
      <c r="A43" s="121" t="s">
        <v>320</v>
      </c>
      <c r="B43" s="122" t="s">
        <v>321</v>
      </c>
      <c r="C43" s="121" t="s">
        <v>303</v>
      </c>
      <c r="D43" s="121" t="s">
        <v>265</v>
      </c>
    </row>
    <row r="44" spans="1:4" ht="30" x14ac:dyDescent="0.25">
      <c r="A44" s="118" t="s">
        <v>322</v>
      </c>
      <c r="B44" s="119" t="s">
        <v>323</v>
      </c>
      <c r="C44" s="118" t="s">
        <v>303</v>
      </c>
      <c r="D44" s="120" t="s">
        <v>265</v>
      </c>
    </row>
    <row r="45" spans="1:4" ht="30" x14ac:dyDescent="0.25">
      <c r="A45" s="121" t="s">
        <v>324</v>
      </c>
      <c r="B45" s="122" t="s">
        <v>325</v>
      </c>
      <c r="C45" s="121" t="s">
        <v>303</v>
      </c>
      <c r="D45" s="121" t="s">
        <v>265</v>
      </c>
    </row>
    <row r="46" spans="1:4" x14ac:dyDescent="0.25">
      <c r="A46" s="118" t="s">
        <v>326</v>
      </c>
      <c r="B46" s="119" t="s">
        <v>327</v>
      </c>
      <c r="C46" s="118" t="s">
        <v>303</v>
      </c>
      <c r="D46" s="120" t="s">
        <v>265</v>
      </c>
    </row>
    <row r="47" spans="1:4" x14ac:dyDescent="0.25">
      <c r="A47" s="121" t="s">
        <v>328</v>
      </c>
      <c r="B47" s="122" t="s">
        <v>329</v>
      </c>
      <c r="C47" s="121" t="s">
        <v>303</v>
      </c>
      <c r="D47" s="121" t="s">
        <v>265</v>
      </c>
    </row>
    <row r="48" spans="1:4" x14ac:dyDescent="0.25">
      <c r="A48" s="118" t="s">
        <v>330</v>
      </c>
      <c r="B48" s="119" t="s">
        <v>331</v>
      </c>
      <c r="C48" s="118" t="s">
        <v>303</v>
      </c>
      <c r="D48" s="120" t="s">
        <v>265</v>
      </c>
    </row>
    <row r="49" spans="1:4" x14ac:dyDescent="0.25">
      <c r="A49" s="121" t="s">
        <v>332</v>
      </c>
      <c r="B49" s="122" t="s">
        <v>333</v>
      </c>
      <c r="C49" s="121" t="s">
        <v>303</v>
      </c>
      <c r="D49" s="121" t="s">
        <v>265</v>
      </c>
    </row>
    <row r="50" spans="1:4" x14ac:dyDescent="0.25">
      <c r="A50" s="118" t="s">
        <v>334</v>
      </c>
      <c r="B50" s="119" t="s">
        <v>335</v>
      </c>
      <c r="C50" s="118" t="s">
        <v>303</v>
      </c>
      <c r="D50" s="120" t="s">
        <v>286</v>
      </c>
    </row>
    <row r="51" spans="1:4" ht="30" x14ac:dyDescent="0.25">
      <c r="A51" s="121" t="s">
        <v>336</v>
      </c>
      <c r="B51" s="122" t="s">
        <v>337</v>
      </c>
      <c r="C51" s="121" t="s">
        <v>303</v>
      </c>
      <c r="D51" s="121" t="s">
        <v>286</v>
      </c>
    </row>
    <row r="52" spans="1:4" x14ac:dyDescent="0.25">
      <c r="A52" s="118" t="s">
        <v>338</v>
      </c>
      <c r="B52" s="119" t="s">
        <v>339</v>
      </c>
      <c r="C52" s="118" t="s">
        <v>303</v>
      </c>
      <c r="D52" s="120" t="s">
        <v>286</v>
      </c>
    </row>
    <row r="53" spans="1:4" x14ac:dyDescent="0.25">
      <c r="A53" s="121" t="s">
        <v>340</v>
      </c>
      <c r="B53" s="122" t="s">
        <v>341</v>
      </c>
      <c r="C53" s="121" t="s">
        <v>303</v>
      </c>
      <c r="D53" s="121" t="s">
        <v>286</v>
      </c>
    </row>
    <row r="54" spans="1:4" ht="30" x14ac:dyDescent="0.25">
      <c r="A54" s="118" t="s">
        <v>342</v>
      </c>
      <c r="B54" s="119" t="s">
        <v>343</v>
      </c>
      <c r="C54" s="118" t="s">
        <v>303</v>
      </c>
      <c r="D54" s="120" t="s">
        <v>286</v>
      </c>
    </row>
    <row r="55" spans="1:4" ht="30" x14ac:dyDescent="0.25">
      <c r="A55" s="121" t="s">
        <v>344</v>
      </c>
      <c r="B55" s="122" t="s">
        <v>345</v>
      </c>
      <c r="C55" s="121" t="s">
        <v>303</v>
      </c>
      <c r="D55" s="121" t="s">
        <v>286</v>
      </c>
    </row>
    <row r="56" spans="1:4" x14ac:dyDescent="0.25">
      <c r="A56" s="118" t="s">
        <v>346</v>
      </c>
      <c r="B56" s="119" t="s">
        <v>347</v>
      </c>
      <c r="C56" s="118" t="s">
        <v>303</v>
      </c>
      <c r="D56" s="120" t="s">
        <v>286</v>
      </c>
    </row>
    <row r="57" spans="1:4" ht="30" x14ac:dyDescent="0.25">
      <c r="A57" s="121" t="s">
        <v>348</v>
      </c>
      <c r="B57" s="122" t="s">
        <v>349</v>
      </c>
      <c r="C57" s="121" t="s">
        <v>303</v>
      </c>
      <c r="D57" s="121" t="s">
        <v>286</v>
      </c>
    </row>
    <row r="58" spans="1:4" ht="30" x14ac:dyDescent="0.25">
      <c r="A58" s="118" t="s">
        <v>350</v>
      </c>
      <c r="B58" s="119" t="s">
        <v>351</v>
      </c>
      <c r="C58" s="118" t="s">
        <v>352</v>
      </c>
      <c r="D58" s="120" t="s">
        <v>131</v>
      </c>
    </row>
    <row r="59" spans="1:4" ht="30" x14ac:dyDescent="0.25">
      <c r="A59" s="121" t="s">
        <v>353</v>
      </c>
      <c r="B59" s="122" t="s">
        <v>354</v>
      </c>
      <c r="C59" s="121" t="s">
        <v>352</v>
      </c>
      <c r="D59" s="121" t="s">
        <v>131</v>
      </c>
    </row>
    <row r="60" spans="1:4" ht="30" x14ac:dyDescent="0.25">
      <c r="A60" s="118" t="s">
        <v>355</v>
      </c>
      <c r="B60" s="119" t="s">
        <v>356</v>
      </c>
      <c r="C60" s="118" t="s">
        <v>352</v>
      </c>
      <c r="D60" s="120" t="s">
        <v>131</v>
      </c>
    </row>
    <row r="61" spans="1:4" ht="30" x14ac:dyDescent="0.25">
      <c r="A61" s="121" t="s">
        <v>357</v>
      </c>
      <c r="B61" s="122" t="s">
        <v>358</v>
      </c>
      <c r="C61" s="121" t="s">
        <v>352</v>
      </c>
      <c r="D61" s="121" t="s">
        <v>131</v>
      </c>
    </row>
    <row r="62" spans="1:4" ht="30" x14ac:dyDescent="0.25">
      <c r="A62" s="118" t="s">
        <v>359</v>
      </c>
      <c r="B62" s="119" t="s">
        <v>360</v>
      </c>
      <c r="C62" s="118" t="s">
        <v>352</v>
      </c>
      <c r="D62" s="120" t="s">
        <v>131</v>
      </c>
    </row>
    <row r="63" spans="1:4" ht="30" x14ac:dyDescent="0.25">
      <c r="A63" s="121" t="s">
        <v>361</v>
      </c>
      <c r="B63" s="122" t="s">
        <v>362</v>
      </c>
      <c r="C63" s="121" t="s">
        <v>363</v>
      </c>
      <c r="D63" s="121" t="s">
        <v>130</v>
      </c>
    </row>
    <row r="64" spans="1:4" ht="30" x14ac:dyDescent="0.25">
      <c r="A64" s="118" t="s">
        <v>364</v>
      </c>
      <c r="B64" s="119" t="s">
        <v>365</v>
      </c>
      <c r="C64" s="118" t="s">
        <v>363</v>
      </c>
      <c r="D64" s="120" t="s">
        <v>130</v>
      </c>
    </row>
    <row r="65" spans="1:4" ht="30" x14ac:dyDescent="0.25">
      <c r="A65" s="121" t="s">
        <v>366</v>
      </c>
      <c r="B65" s="122" t="s">
        <v>367</v>
      </c>
      <c r="C65" s="121" t="s">
        <v>363</v>
      </c>
      <c r="D65" s="121" t="s">
        <v>130</v>
      </c>
    </row>
    <row r="66" spans="1:4" ht="30" x14ac:dyDescent="0.25">
      <c r="A66" s="118" t="s">
        <v>368</v>
      </c>
      <c r="B66" s="119" t="s">
        <v>369</v>
      </c>
      <c r="C66" s="118" t="s">
        <v>363</v>
      </c>
      <c r="D66" s="120" t="s">
        <v>130</v>
      </c>
    </row>
    <row r="67" spans="1:4" ht="30" x14ac:dyDescent="0.25">
      <c r="A67" s="121" t="s">
        <v>370</v>
      </c>
      <c r="B67" s="122" t="s">
        <v>371</v>
      </c>
      <c r="C67" s="121" t="s">
        <v>363</v>
      </c>
      <c r="D67" s="121" t="s">
        <v>130</v>
      </c>
    </row>
    <row r="68" spans="1:4" ht="30" x14ac:dyDescent="0.25">
      <c r="A68" s="118" t="s">
        <v>372</v>
      </c>
      <c r="B68" s="119" t="s">
        <v>373</v>
      </c>
      <c r="C68" s="118" t="s">
        <v>363</v>
      </c>
      <c r="D68" s="120" t="s">
        <v>130</v>
      </c>
    </row>
    <row r="69" spans="1:4" x14ac:dyDescent="0.25">
      <c r="A69" s="121" t="s">
        <v>374</v>
      </c>
      <c r="B69" s="122" t="s">
        <v>375</v>
      </c>
      <c r="C69" s="121" t="s">
        <v>376</v>
      </c>
      <c r="D69" s="121" t="s">
        <v>2</v>
      </c>
    </row>
    <row r="70" spans="1:4" x14ac:dyDescent="0.25">
      <c r="A70" s="118" t="s">
        <v>377</v>
      </c>
      <c r="B70" s="119" t="s">
        <v>378</v>
      </c>
      <c r="C70" s="118" t="s">
        <v>379</v>
      </c>
      <c r="D70" s="120" t="s">
        <v>380</v>
      </c>
    </row>
    <row r="71" spans="1:4" x14ac:dyDescent="0.25">
      <c r="A71" s="121" t="s">
        <v>381</v>
      </c>
      <c r="B71" s="122" t="s">
        <v>382</v>
      </c>
      <c r="C71" s="121" t="s">
        <v>379</v>
      </c>
      <c r="D71" s="121" t="s">
        <v>380</v>
      </c>
    </row>
    <row r="72" spans="1:4" x14ac:dyDescent="0.25">
      <c r="A72" s="118" t="s">
        <v>383</v>
      </c>
      <c r="B72" s="119" t="s">
        <v>384</v>
      </c>
      <c r="C72" s="118" t="s">
        <v>379</v>
      </c>
      <c r="D72" s="120" t="s">
        <v>385</v>
      </c>
    </row>
    <row r="73" spans="1:4" x14ac:dyDescent="0.25">
      <c r="A73" s="121" t="s">
        <v>386</v>
      </c>
      <c r="B73" s="122" t="s">
        <v>387</v>
      </c>
      <c r="C73" s="121" t="s">
        <v>379</v>
      </c>
      <c r="D73" s="121" t="s">
        <v>385</v>
      </c>
    </row>
    <row r="74" spans="1:4" ht="30" x14ac:dyDescent="0.25">
      <c r="A74" s="118" t="s">
        <v>388</v>
      </c>
      <c r="B74" s="119" t="s">
        <v>389</v>
      </c>
      <c r="C74" s="118" t="s">
        <v>390</v>
      </c>
      <c r="D74" s="120" t="s">
        <v>183</v>
      </c>
    </row>
    <row r="75" spans="1:4" ht="30" x14ac:dyDescent="0.25">
      <c r="A75" s="121" t="s">
        <v>391</v>
      </c>
      <c r="B75" s="122" t="s">
        <v>392</v>
      </c>
      <c r="C75" s="121" t="s">
        <v>390</v>
      </c>
      <c r="D75" s="121" t="s">
        <v>183</v>
      </c>
    </row>
    <row r="76" spans="1:4" ht="30" x14ac:dyDescent="0.25">
      <c r="A76" s="118" t="s">
        <v>393</v>
      </c>
      <c r="B76" s="119" t="s">
        <v>394</v>
      </c>
      <c r="C76" s="118" t="s">
        <v>390</v>
      </c>
      <c r="D76" s="120" t="s">
        <v>183</v>
      </c>
    </row>
    <row r="77" spans="1:4" ht="30" x14ac:dyDescent="0.25">
      <c r="A77" s="121" t="s">
        <v>395</v>
      </c>
      <c r="B77" s="122" t="s">
        <v>396</v>
      </c>
      <c r="C77" s="121" t="s">
        <v>390</v>
      </c>
      <c r="D77" s="121" t="s">
        <v>183</v>
      </c>
    </row>
    <row r="78" spans="1:4" ht="30" x14ac:dyDescent="0.25">
      <c r="A78" s="118" t="s">
        <v>397</v>
      </c>
      <c r="B78" s="119" t="s">
        <v>398</v>
      </c>
      <c r="C78" s="118" t="s">
        <v>390</v>
      </c>
      <c r="D78" s="120" t="s">
        <v>183</v>
      </c>
    </row>
    <row r="79" spans="1:4" ht="30" x14ac:dyDescent="0.25">
      <c r="A79" s="121" t="s">
        <v>399</v>
      </c>
      <c r="B79" s="122" t="s">
        <v>400</v>
      </c>
      <c r="C79" s="121" t="s">
        <v>390</v>
      </c>
      <c r="D79" s="121" t="s">
        <v>183</v>
      </c>
    </row>
    <row r="80" spans="1:4" ht="30" x14ac:dyDescent="0.25">
      <c r="A80" s="118" t="s">
        <v>401</v>
      </c>
      <c r="B80" s="119" t="s">
        <v>402</v>
      </c>
      <c r="C80" s="118" t="s">
        <v>390</v>
      </c>
      <c r="D80" s="120" t="s">
        <v>183</v>
      </c>
    </row>
    <row r="81" spans="1:4" x14ac:dyDescent="0.25">
      <c r="A81" s="121" t="s">
        <v>403</v>
      </c>
      <c r="B81" s="122" t="s">
        <v>404</v>
      </c>
      <c r="C81" s="121" t="s">
        <v>390</v>
      </c>
      <c r="D81" s="121" t="s">
        <v>405</v>
      </c>
    </row>
    <row r="82" spans="1:4" x14ac:dyDescent="0.25">
      <c r="A82" s="118" t="s">
        <v>406</v>
      </c>
      <c r="B82" s="119" t="s">
        <v>407</v>
      </c>
      <c r="C82" s="118" t="s">
        <v>390</v>
      </c>
      <c r="D82" s="120" t="s">
        <v>405</v>
      </c>
    </row>
    <row r="83" spans="1:4" ht="30" x14ac:dyDescent="0.25">
      <c r="A83" s="121" t="s">
        <v>408</v>
      </c>
      <c r="B83" s="122" t="s">
        <v>409</v>
      </c>
      <c r="C83" s="121" t="s">
        <v>410</v>
      </c>
      <c r="D83" s="121" t="s">
        <v>411</v>
      </c>
    </row>
    <row r="84" spans="1:4" x14ac:dyDescent="0.25">
      <c r="A84" s="118" t="s">
        <v>412</v>
      </c>
      <c r="B84" s="119" t="s">
        <v>413</v>
      </c>
      <c r="C84" s="118" t="s">
        <v>410</v>
      </c>
      <c r="D84" s="120" t="s">
        <v>414</v>
      </c>
    </row>
    <row r="85" spans="1:4" ht="30" x14ac:dyDescent="0.25">
      <c r="A85" s="121" t="s">
        <v>415</v>
      </c>
      <c r="B85" s="122" t="s">
        <v>416</v>
      </c>
      <c r="C85" s="121" t="s">
        <v>410</v>
      </c>
      <c r="D85" s="121" t="s">
        <v>414</v>
      </c>
    </row>
    <row r="86" spans="1:4" ht="30" x14ac:dyDescent="0.25">
      <c r="A86" s="120" t="s">
        <v>417</v>
      </c>
      <c r="B86" s="119" t="s">
        <v>418</v>
      </c>
      <c r="C86" s="120" t="s">
        <v>419</v>
      </c>
      <c r="D86" s="120" t="s">
        <v>132</v>
      </c>
    </row>
    <row r="87" spans="1:4" ht="30" x14ac:dyDescent="0.25">
      <c r="A87" s="121" t="s">
        <v>420</v>
      </c>
      <c r="B87" s="122" t="s">
        <v>421</v>
      </c>
      <c r="C87" s="121" t="s">
        <v>419</v>
      </c>
      <c r="D87" s="121" t="s">
        <v>132</v>
      </c>
    </row>
    <row r="88" spans="1:4" ht="30" x14ac:dyDescent="0.25">
      <c r="A88" s="120" t="s">
        <v>422</v>
      </c>
      <c r="B88" s="119" t="s">
        <v>423</v>
      </c>
      <c r="C88" s="120" t="s">
        <v>419</v>
      </c>
      <c r="D88" s="120" t="s">
        <v>132</v>
      </c>
    </row>
    <row r="89" spans="1:4" ht="30" x14ac:dyDescent="0.25">
      <c r="A89" s="121" t="s">
        <v>424</v>
      </c>
      <c r="B89" s="122" t="s">
        <v>425</v>
      </c>
      <c r="C89" s="121" t="s">
        <v>419</v>
      </c>
      <c r="D89" s="121" t="s">
        <v>5</v>
      </c>
    </row>
    <row r="90" spans="1:4" ht="30" x14ac:dyDescent="0.25">
      <c r="A90" s="120" t="s">
        <v>426</v>
      </c>
      <c r="B90" s="119" t="s">
        <v>427</v>
      </c>
      <c r="C90" s="120" t="s">
        <v>419</v>
      </c>
      <c r="D90" s="120" t="s">
        <v>5</v>
      </c>
    </row>
    <row r="91" spans="1:4" ht="30" x14ac:dyDescent="0.25">
      <c r="A91" s="121" t="s">
        <v>428</v>
      </c>
      <c r="B91" s="122" t="s">
        <v>429</v>
      </c>
      <c r="C91" s="121" t="s">
        <v>419</v>
      </c>
      <c r="D91" s="121" t="s">
        <v>5</v>
      </c>
    </row>
    <row r="92" spans="1:4" ht="30" x14ac:dyDescent="0.25">
      <c r="A92" s="120" t="s">
        <v>430</v>
      </c>
      <c r="B92" s="119" t="s">
        <v>431</v>
      </c>
      <c r="C92" s="120" t="s">
        <v>419</v>
      </c>
      <c r="D92" s="120" t="s">
        <v>5</v>
      </c>
    </row>
    <row r="93" spans="1:4" x14ac:dyDescent="0.25">
      <c r="A93" s="121" t="s">
        <v>432</v>
      </c>
      <c r="B93" s="122" t="s">
        <v>433</v>
      </c>
      <c r="C93" s="121" t="s">
        <v>419</v>
      </c>
      <c r="D93" s="121" t="s">
        <v>5</v>
      </c>
    </row>
    <row r="94" spans="1:4" ht="30" x14ac:dyDescent="0.25">
      <c r="A94" s="120" t="s">
        <v>434</v>
      </c>
      <c r="B94" s="119" t="s">
        <v>435</v>
      </c>
      <c r="C94" s="120" t="s">
        <v>419</v>
      </c>
      <c r="D94" s="120" t="s">
        <v>240</v>
      </c>
    </row>
    <row r="95" spans="1:4" x14ac:dyDescent="0.25">
      <c r="A95" s="121" t="s">
        <v>436</v>
      </c>
      <c r="B95" s="122" t="s">
        <v>437</v>
      </c>
      <c r="C95" s="121" t="s">
        <v>419</v>
      </c>
      <c r="D95" s="121" t="s">
        <v>240</v>
      </c>
    </row>
    <row r="96" spans="1:4" ht="30" x14ac:dyDescent="0.25">
      <c r="A96" s="120" t="s">
        <v>438</v>
      </c>
      <c r="B96" s="119" t="s">
        <v>439</v>
      </c>
      <c r="C96" s="120" t="s">
        <v>419</v>
      </c>
      <c r="D96" s="120" t="s">
        <v>240</v>
      </c>
    </row>
    <row r="97" spans="1:4" ht="30" x14ac:dyDescent="0.25">
      <c r="A97" s="121" t="s">
        <v>440</v>
      </c>
      <c r="B97" s="122" t="s">
        <v>441</v>
      </c>
      <c r="C97" s="121" t="s">
        <v>419</v>
      </c>
      <c r="D97" s="121" t="s">
        <v>240</v>
      </c>
    </row>
    <row r="98" spans="1:4" x14ac:dyDescent="0.25">
      <c r="A98" s="120" t="s">
        <v>442</v>
      </c>
      <c r="B98" s="119" t="s">
        <v>443</v>
      </c>
      <c r="C98" s="120" t="s">
        <v>419</v>
      </c>
      <c r="D98" s="120" t="s">
        <v>2</v>
      </c>
    </row>
    <row r="99" spans="1:4" ht="30" x14ac:dyDescent="0.25">
      <c r="A99" s="121" t="s">
        <v>444</v>
      </c>
      <c r="B99" s="122" t="s">
        <v>445</v>
      </c>
      <c r="C99" s="121" t="s">
        <v>419</v>
      </c>
      <c r="D99" s="121" t="s">
        <v>446</v>
      </c>
    </row>
    <row r="100" spans="1:4" ht="30" x14ac:dyDescent="0.25">
      <c r="A100" s="120" t="s">
        <v>447</v>
      </c>
      <c r="B100" s="119" t="s">
        <v>448</v>
      </c>
      <c r="C100" s="120" t="s">
        <v>419</v>
      </c>
      <c r="D100" s="120" t="s">
        <v>446</v>
      </c>
    </row>
    <row r="101" spans="1:4" ht="30" x14ac:dyDescent="0.25">
      <c r="A101" s="121" t="s">
        <v>449</v>
      </c>
      <c r="B101" s="122" t="s">
        <v>450</v>
      </c>
      <c r="C101" s="121" t="s">
        <v>419</v>
      </c>
      <c r="D101" s="121" t="s">
        <v>446</v>
      </c>
    </row>
    <row r="102" spans="1:4" ht="30" x14ac:dyDescent="0.25">
      <c r="A102" s="120" t="s">
        <v>451</v>
      </c>
      <c r="B102" s="119" t="s">
        <v>452</v>
      </c>
      <c r="C102" s="120" t="s">
        <v>419</v>
      </c>
      <c r="D102" s="120" t="s">
        <v>446</v>
      </c>
    </row>
    <row r="103" spans="1:4" ht="30" x14ac:dyDescent="0.25">
      <c r="A103" s="121" t="s">
        <v>453</v>
      </c>
      <c r="B103" s="122" t="s">
        <v>454</v>
      </c>
      <c r="C103" s="121" t="s">
        <v>419</v>
      </c>
      <c r="D103" s="121" t="s">
        <v>446</v>
      </c>
    </row>
    <row r="104" spans="1:4" ht="30" x14ac:dyDescent="0.25">
      <c r="A104" s="120" t="s">
        <v>455</v>
      </c>
      <c r="B104" s="119" t="s">
        <v>456</v>
      </c>
      <c r="C104" s="120" t="s">
        <v>419</v>
      </c>
      <c r="D104" s="120" t="s">
        <v>446</v>
      </c>
    </row>
    <row r="105" spans="1:4" ht="30" x14ac:dyDescent="0.25">
      <c r="A105" s="121" t="s">
        <v>457</v>
      </c>
      <c r="B105" s="122" t="s">
        <v>458</v>
      </c>
      <c r="C105" s="121" t="s">
        <v>419</v>
      </c>
      <c r="D105" s="121" t="s">
        <v>136</v>
      </c>
    </row>
    <row r="106" spans="1:4" ht="30" x14ac:dyDescent="0.25">
      <c r="A106" s="120" t="s">
        <v>459</v>
      </c>
      <c r="B106" s="119" t="s">
        <v>460</v>
      </c>
      <c r="C106" s="120" t="s">
        <v>419</v>
      </c>
      <c r="D106" s="120" t="s">
        <v>136</v>
      </c>
    </row>
    <row r="107" spans="1:4" ht="30" x14ac:dyDescent="0.25">
      <c r="A107" s="121" t="s">
        <v>461</v>
      </c>
      <c r="B107" s="122" t="s">
        <v>462</v>
      </c>
      <c r="C107" s="121" t="s">
        <v>419</v>
      </c>
      <c r="D107" s="121" t="s">
        <v>136</v>
      </c>
    </row>
    <row r="108" spans="1:4" ht="30" x14ac:dyDescent="0.25">
      <c r="A108" s="120" t="s">
        <v>463</v>
      </c>
      <c r="B108" s="119" t="s">
        <v>464</v>
      </c>
      <c r="C108" s="118" t="s">
        <v>465</v>
      </c>
      <c r="D108" s="120" t="s">
        <v>133</v>
      </c>
    </row>
    <row r="109" spans="1:4" ht="30" x14ac:dyDescent="0.25">
      <c r="A109" s="121" t="s">
        <v>466</v>
      </c>
      <c r="B109" s="122" t="s">
        <v>467</v>
      </c>
      <c r="C109" s="121" t="s">
        <v>465</v>
      </c>
      <c r="D109" s="121" t="s">
        <v>133</v>
      </c>
    </row>
  </sheetData>
  <autoFilter ref="A3:D10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showGridLines="0" workbookViewId="0">
      <selection activeCell="B10" sqref="B10"/>
    </sheetView>
  </sheetViews>
  <sheetFormatPr baseColWidth="10" defaultColWidth="9.140625" defaultRowHeight="15" x14ac:dyDescent="0.25"/>
  <cols>
    <col min="1" max="1" width="26.7109375" style="1" customWidth="1"/>
    <col min="2" max="4" width="13.7109375" style="1" customWidth="1"/>
    <col min="5" max="16384" width="9.140625" style="1"/>
  </cols>
  <sheetData>
    <row r="1" spans="1:6" x14ac:dyDescent="0.25">
      <c r="A1" s="34" t="s">
        <v>479</v>
      </c>
    </row>
    <row r="3" spans="1:6" s="52" customFormat="1" ht="38.25" x14ac:dyDescent="0.25">
      <c r="A3" s="17" t="s">
        <v>480</v>
      </c>
      <c r="B3" s="17" t="s">
        <v>231</v>
      </c>
      <c r="C3" s="17" t="s">
        <v>211</v>
      </c>
    </row>
    <row r="4" spans="1:6" x14ac:dyDescent="0.25">
      <c r="A4" s="4" t="s">
        <v>206</v>
      </c>
      <c r="B4" s="4">
        <v>2023</v>
      </c>
      <c r="C4" s="4"/>
      <c r="F4" s="32">
        <v>0.49</v>
      </c>
    </row>
    <row r="5" spans="1:6" x14ac:dyDescent="0.25">
      <c r="A5" s="19" t="s">
        <v>207</v>
      </c>
      <c r="B5" s="19">
        <v>1202</v>
      </c>
      <c r="C5" s="30">
        <f>B5/($B$5+$B$6)</f>
        <v>0.70705882352941174</v>
      </c>
      <c r="F5" s="32">
        <v>0.51</v>
      </c>
    </row>
    <row r="6" spans="1:6" x14ac:dyDescent="0.25">
      <c r="A6" s="4" t="s">
        <v>208</v>
      </c>
      <c r="B6" s="4">
        <v>498</v>
      </c>
      <c r="C6" s="26">
        <f>B6/($B$5+$B$6)</f>
        <v>0.29294117647058826</v>
      </c>
    </row>
    <row r="8" spans="1:6" x14ac:dyDescent="0.25">
      <c r="C8" s="31" t="s">
        <v>206</v>
      </c>
      <c r="D8" s="31" t="s">
        <v>205</v>
      </c>
    </row>
    <row r="9" spans="1:6" ht="38.25" x14ac:dyDescent="0.25">
      <c r="A9" s="17" t="s">
        <v>217</v>
      </c>
      <c r="B9" s="17" t="s">
        <v>231</v>
      </c>
      <c r="C9" s="17" t="s">
        <v>214</v>
      </c>
      <c r="D9" s="17" t="s">
        <v>215</v>
      </c>
    </row>
    <row r="10" spans="1:6" x14ac:dyDescent="0.25">
      <c r="A10" s="4" t="s">
        <v>134</v>
      </c>
      <c r="B10" s="4">
        <v>649</v>
      </c>
      <c r="C10" s="26">
        <v>0.28000000000000003</v>
      </c>
      <c r="D10" s="26">
        <v>0.72</v>
      </c>
    </row>
    <row r="11" spans="1:6" x14ac:dyDescent="0.25">
      <c r="A11" s="19" t="s">
        <v>135</v>
      </c>
      <c r="B11" s="19">
        <v>523</v>
      </c>
      <c r="C11" s="30">
        <v>0.27</v>
      </c>
      <c r="D11" s="30">
        <v>0.73</v>
      </c>
    </row>
    <row r="12" spans="1:6" x14ac:dyDescent="0.25">
      <c r="A12" s="4" t="s">
        <v>131</v>
      </c>
      <c r="B12" s="4">
        <v>45</v>
      </c>
      <c r="C12" s="26">
        <v>0.24</v>
      </c>
      <c r="D12" s="26">
        <v>0.76</v>
      </c>
    </row>
    <row r="13" spans="1:6" x14ac:dyDescent="0.25">
      <c r="A13" s="19" t="s">
        <v>130</v>
      </c>
      <c r="B13" s="19">
        <v>86</v>
      </c>
      <c r="C13" s="30">
        <v>0.4</v>
      </c>
      <c r="D13" s="30">
        <v>0.6</v>
      </c>
    </row>
    <row r="14" spans="1:6" x14ac:dyDescent="0.25">
      <c r="A14" s="4" t="s">
        <v>2</v>
      </c>
      <c r="B14" s="4">
        <v>342</v>
      </c>
      <c r="C14" s="26">
        <v>0.76</v>
      </c>
      <c r="D14" s="26">
        <v>0.24</v>
      </c>
    </row>
    <row r="15" spans="1:6" x14ac:dyDescent="0.25">
      <c r="A15" s="19" t="s">
        <v>132</v>
      </c>
      <c r="B15" s="19">
        <v>181</v>
      </c>
      <c r="C15" s="30">
        <v>0.36</v>
      </c>
      <c r="D15" s="30">
        <v>0.64</v>
      </c>
    </row>
    <row r="16" spans="1:6" x14ac:dyDescent="0.25">
      <c r="A16" s="4" t="s">
        <v>3</v>
      </c>
      <c r="B16" s="4">
        <v>574</v>
      </c>
      <c r="C16" s="26">
        <v>0.55000000000000004</v>
      </c>
      <c r="D16" s="26">
        <v>0.45</v>
      </c>
    </row>
    <row r="17" spans="1:11" x14ac:dyDescent="0.25">
      <c r="A17" s="19" t="s">
        <v>4</v>
      </c>
      <c r="B17" s="19">
        <v>1120</v>
      </c>
      <c r="C17" s="30">
        <v>0.75</v>
      </c>
      <c r="D17" s="30">
        <v>0.25</v>
      </c>
    </row>
    <row r="18" spans="1:11" x14ac:dyDescent="0.25">
      <c r="A18" s="4" t="s">
        <v>129</v>
      </c>
      <c r="B18" s="4">
        <v>189</v>
      </c>
      <c r="C18" s="26">
        <v>0.86</v>
      </c>
      <c r="D18" s="26">
        <v>0.14000000000000001</v>
      </c>
    </row>
    <row r="19" spans="1:11" x14ac:dyDescent="0.25">
      <c r="A19" s="19" t="s">
        <v>133</v>
      </c>
      <c r="B19" s="19">
        <v>14</v>
      </c>
      <c r="C19" s="30">
        <v>0.86</v>
      </c>
      <c r="D19" s="30">
        <v>0.14000000000000001</v>
      </c>
    </row>
    <row r="22" spans="1:11" x14ac:dyDescent="0.25">
      <c r="A22" s="134" t="s">
        <v>246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</row>
    <row r="34" spans="1:11" x14ac:dyDescent="0.25">
      <c r="A34" s="134" t="s">
        <v>213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</row>
    <row r="55" spans="1:11" ht="27" customHeight="1" x14ac:dyDescent="0.25">
      <c r="A55" s="130" t="s">
        <v>247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</row>
    <row r="56" spans="1:11" ht="15" customHeight="1" x14ac:dyDescent="0.25">
      <c r="A56" s="130" t="s">
        <v>248</v>
      </c>
      <c r="B56" s="130"/>
      <c r="C56" s="130"/>
      <c r="D56" s="130"/>
      <c r="E56" s="130"/>
      <c r="F56" s="130"/>
      <c r="G56" s="130"/>
      <c r="H56" s="130"/>
      <c r="I56" s="130"/>
      <c r="J56" s="130"/>
      <c r="K56" s="130"/>
    </row>
    <row r="57" spans="1:11" x14ac:dyDescent="0.25">
      <c r="A57" s="135" t="s">
        <v>474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</row>
    <row r="58" spans="1:11" x14ac:dyDescent="0.25">
      <c r="A58" s="127" t="s">
        <v>501</v>
      </c>
      <c r="B58" s="133"/>
      <c r="C58" s="133"/>
      <c r="D58" s="133"/>
      <c r="E58" s="133"/>
      <c r="F58" s="133"/>
      <c r="G58" s="133"/>
      <c r="H58" s="133"/>
      <c r="I58" s="133"/>
      <c r="J58" s="133"/>
      <c r="K58" s="133"/>
    </row>
  </sheetData>
  <mergeCells count="6">
    <mergeCell ref="A58:K58"/>
    <mergeCell ref="A22:K22"/>
    <mergeCell ref="A34:K34"/>
    <mergeCell ref="A55:K55"/>
    <mergeCell ref="A56:K56"/>
    <mergeCell ref="A57:K5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topLeftCell="A10" zoomScaleNormal="100" workbookViewId="0">
      <selection activeCell="A54" sqref="A54:I54"/>
    </sheetView>
  </sheetViews>
  <sheetFormatPr baseColWidth="10" defaultColWidth="9.140625" defaultRowHeight="15" x14ac:dyDescent="0.25"/>
  <cols>
    <col min="1" max="1" width="16.7109375" style="1" bestFit="1" customWidth="1"/>
    <col min="2" max="10" width="13.140625" style="1" customWidth="1"/>
    <col min="11" max="11" width="14" style="1" customWidth="1"/>
    <col min="12" max="12" width="7" style="110" bestFit="1" customWidth="1"/>
    <col min="13" max="13" width="9" style="31" customWidth="1"/>
    <col min="14" max="14" width="11.7109375" style="31" bestFit="1" customWidth="1"/>
    <col min="15" max="15" width="12" style="31" bestFit="1" customWidth="1"/>
    <col min="16" max="16" width="9.7109375" style="31" bestFit="1" customWidth="1"/>
    <col min="17" max="17" width="12.42578125" style="110" customWidth="1"/>
    <col min="18" max="18" width="13.5703125" style="1" customWidth="1"/>
    <col min="19" max="19" width="13.7109375" style="1" customWidth="1"/>
    <col min="20" max="16384" width="9.140625" style="1"/>
  </cols>
  <sheetData>
    <row r="1" spans="1:16" x14ac:dyDescent="0.25">
      <c r="A1" s="3" t="s">
        <v>468</v>
      </c>
    </row>
    <row r="4" spans="1:16" x14ac:dyDescent="0.25">
      <c r="A4" s="61"/>
      <c r="B4" s="136" t="s">
        <v>218</v>
      </c>
      <c r="C4" s="136"/>
      <c r="D4" s="136"/>
      <c r="E4" s="137" t="s">
        <v>207</v>
      </c>
      <c r="F4" s="136"/>
      <c r="G4" s="138"/>
      <c r="H4" s="136" t="s">
        <v>208</v>
      </c>
      <c r="I4" s="136"/>
      <c r="J4" s="136"/>
    </row>
    <row r="5" spans="1:16" ht="63.75" x14ac:dyDescent="0.25">
      <c r="A5" s="56"/>
      <c r="B5" s="57" t="s">
        <v>219</v>
      </c>
      <c r="C5" s="57" t="s">
        <v>489</v>
      </c>
      <c r="D5" s="57" t="s">
        <v>481</v>
      </c>
      <c r="E5" s="91" t="s">
        <v>219</v>
      </c>
      <c r="F5" s="57" t="s">
        <v>489</v>
      </c>
      <c r="G5" s="92" t="s">
        <v>481</v>
      </c>
      <c r="H5" s="57" t="s">
        <v>219</v>
      </c>
      <c r="I5" s="57" t="s">
        <v>489</v>
      </c>
      <c r="J5" s="57" t="s">
        <v>481</v>
      </c>
      <c r="M5" s="67"/>
      <c r="N5" s="68" t="s">
        <v>219</v>
      </c>
      <c r="O5" s="68" t="s">
        <v>490</v>
      </c>
      <c r="P5" s="68" t="s">
        <v>482</v>
      </c>
    </row>
    <row r="6" spans="1:16" x14ac:dyDescent="0.25">
      <c r="A6" s="53" t="s">
        <v>220</v>
      </c>
      <c r="B6" s="54">
        <v>0.17670870705574787</v>
      </c>
      <c r="C6" s="55">
        <v>0.05</v>
      </c>
      <c r="D6" s="55">
        <v>0.01</v>
      </c>
      <c r="E6" s="93">
        <v>9.0294490926294518E-2</v>
      </c>
      <c r="F6" s="62">
        <v>0.02</v>
      </c>
      <c r="G6" s="94">
        <v>0.01</v>
      </c>
      <c r="H6" s="62">
        <v>8.6414216129453353E-2</v>
      </c>
      <c r="I6" s="62">
        <v>0.02</v>
      </c>
      <c r="J6" s="62">
        <v>0</v>
      </c>
      <c r="M6" s="67" t="s">
        <v>207</v>
      </c>
      <c r="N6" s="69">
        <v>0.48358562535256205</v>
      </c>
      <c r="O6" s="70">
        <v>0.54467446199523617</v>
      </c>
      <c r="P6" s="70">
        <v>0.72</v>
      </c>
    </row>
    <row r="7" spans="1:16" x14ac:dyDescent="0.25">
      <c r="A7" s="58" t="s">
        <v>221</v>
      </c>
      <c r="B7" s="59">
        <v>0.11952430527275178</v>
      </c>
      <c r="C7" s="60">
        <v>0.17</v>
      </c>
      <c r="D7" s="60">
        <v>7.0000000000000007E-2</v>
      </c>
      <c r="E7" s="95">
        <v>6.1172533872720349E-2</v>
      </c>
      <c r="F7" s="63">
        <v>0.09</v>
      </c>
      <c r="G7" s="96">
        <v>0.05</v>
      </c>
      <c r="H7" s="63">
        <v>5.8351771400031428E-2</v>
      </c>
      <c r="I7" s="63">
        <v>0.09</v>
      </c>
      <c r="J7" s="63">
        <v>0.02</v>
      </c>
      <c r="M7" s="67" t="s">
        <v>208</v>
      </c>
      <c r="N7" s="69">
        <v>0.516414374647438</v>
      </c>
      <c r="O7" s="70">
        <v>0.45532553800476377</v>
      </c>
      <c r="P7" s="70">
        <v>0.3</v>
      </c>
    </row>
    <row r="8" spans="1:16" x14ac:dyDescent="0.25">
      <c r="A8" s="53" t="s">
        <v>222</v>
      </c>
      <c r="B8" s="54">
        <v>0.11503971023385602</v>
      </c>
      <c r="C8" s="55">
        <v>0.21</v>
      </c>
      <c r="D8" s="55">
        <v>0.19</v>
      </c>
      <c r="E8" s="93">
        <v>5.6535764526029153E-2</v>
      </c>
      <c r="F8" s="62">
        <v>0.11</v>
      </c>
      <c r="G8" s="94">
        <v>0.14000000000000001</v>
      </c>
      <c r="H8" s="62">
        <v>5.8503945707826868E-2</v>
      </c>
      <c r="I8" s="62">
        <v>0.1</v>
      </c>
      <c r="J8" s="62">
        <v>0.05</v>
      </c>
    </row>
    <row r="9" spans="1:16" x14ac:dyDescent="0.25">
      <c r="A9" s="58" t="s">
        <v>223</v>
      </c>
      <c r="B9" s="59">
        <v>0.12387985306802392</v>
      </c>
      <c r="C9" s="60">
        <v>0.19</v>
      </c>
      <c r="D9" s="60">
        <v>0.24</v>
      </c>
      <c r="E9" s="95">
        <v>6.0463875673634891E-2</v>
      </c>
      <c r="F9" s="63">
        <v>0.11</v>
      </c>
      <c r="G9" s="96">
        <v>0.17</v>
      </c>
      <c r="H9" s="63">
        <v>6.341597739438902E-2</v>
      </c>
      <c r="I9" s="63">
        <v>0.08</v>
      </c>
      <c r="J9" s="63">
        <v>7.0000000000000007E-2</v>
      </c>
    </row>
    <row r="10" spans="1:16" x14ac:dyDescent="0.25">
      <c r="A10" s="53" t="s">
        <v>224</v>
      </c>
      <c r="B10" s="54">
        <v>0.13151351433839531</v>
      </c>
      <c r="C10" s="55">
        <v>0.16</v>
      </c>
      <c r="D10" s="55">
        <v>0.23</v>
      </c>
      <c r="E10" s="93">
        <v>6.4885699365082233E-2</v>
      </c>
      <c r="F10" s="62">
        <v>0.09</v>
      </c>
      <c r="G10" s="94">
        <v>0.17</v>
      </c>
      <c r="H10" s="62">
        <v>6.6627814973313076E-2</v>
      </c>
      <c r="I10" s="62">
        <v>7.0000000000000007E-2</v>
      </c>
      <c r="J10" s="62">
        <v>7.0000000000000007E-2</v>
      </c>
    </row>
    <row r="11" spans="1:16" x14ac:dyDescent="0.25">
      <c r="A11" s="58" t="s">
        <v>225</v>
      </c>
      <c r="B11" s="59">
        <v>0.12639351651979205</v>
      </c>
      <c r="C11" s="60">
        <v>0.1</v>
      </c>
      <c r="D11" s="60">
        <v>0.16</v>
      </c>
      <c r="E11" s="95">
        <v>6.0923415170608827E-2</v>
      </c>
      <c r="F11" s="63">
        <v>0.06</v>
      </c>
      <c r="G11" s="96">
        <v>0.12</v>
      </c>
      <c r="H11" s="63">
        <v>6.5470101349183241E-2</v>
      </c>
      <c r="I11" s="63">
        <v>0.04</v>
      </c>
      <c r="J11" s="63">
        <v>0.04</v>
      </c>
    </row>
    <row r="12" spans="1:16" x14ac:dyDescent="0.25">
      <c r="A12" s="53" t="s">
        <v>226</v>
      </c>
      <c r="B12" s="54">
        <v>0.1120125342772961</v>
      </c>
      <c r="C12" s="55">
        <v>7.0000000000000007E-2</v>
      </c>
      <c r="D12" s="55">
        <v>0.08</v>
      </c>
      <c r="E12" s="93">
        <v>5.2166287258602395E-2</v>
      </c>
      <c r="F12" s="62">
        <v>0.04</v>
      </c>
      <c r="G12" s="94">
        <v>0.05</v>
      </c>
      <c r="H12" s="62">
        <v>5.9846247018693705E-2</v>
      </c>
      <c r="I12" s="62">
        <v>0.03</v>
      </c>
      <c r="J12" s="62">
        <v>0.02</v>
      </c>
    </row>
    <row r="13" spans="1:16" x14ac:dyDescent="0.25">
      <c r="A13" s="58" t="s">
        <v>227</v>
      </c>
      <c r="B13" s="59">
        <v>9.4927859234136922E-2</v>
      </c>
      <c r="C13" s="60">
        <v>0.05</v>
      </c>
      <c r="D13" s="60">
        <v>0.02</v>
      </c>
      <c r="E13" s="95">
        <v>3.7143558559589659E-2</v>
      </c>
      <c r="F13" s="63">
        <v>0.02</v>
      </c>
      <c r="G13" s="96">
        <v>0.01</v>
      </c>
      <c r="H13" s="63">
        <v>5.7784300674547255E-2</v>
      </c>
      <c r="I13" s="63">
        <v>0.03</v>
      </c>
      <c r="J13" s="63">
        <v>0.01</v>
      </c>
    </row>
    <row r="14" spans="1:16" x14ac:dyDescent="0.25">
      <c r="A14" s="64" t="s">
        <v>218</v>
      </c>
      <c r="B14" s="65"/>
      <c r="C14" s="65"/>
      <c r="D14" s="65"/>
      <c r="E14" s="97">
        <v>0.48358562535256205</v>
      </c>
      <c r="F14" s="66">
        <f xml:space="preserve"> SUM(F6:F13)</f>
        <v>0.54</v>
      </c>
      <c r="G14" s="98">
        <f xml:space="preserve"> SUM(G6:G13)</f>
        <v>0.72000000000000008</v>
      </c>
      <c r="H14" s="66">
        <v>0.516414374647438</v>
      </c>
      <c r="I14" s="66">
        <f>SUM(I6:I13)</f>
        <v>0.46000000000000008</v>
      </c>
      <c r="J14" s="66">
        <f xml:space="preserve"> SUM(J6:J13)</f>
        <v>0.28000000000000003</v>
      </c>
    </row>
    <row r="15" spans="1:16" x14ac:dyDescent="0.25">
      <c r="G15" s="124"/>
    </row>
    <row r="17" spans="1:9" x14ac:dyDescent="0.25">
      <c r="A17" s="134" t="s">
        <v>228</v>
      </c>
      <c r="B17" s="134"/>
      <c r="C17" s="134"/>
      <c r="D17" s="134"/>
      <c r="E17" s="134"/>
      <c r="F17" s="134"/>
      <c r="G17" s="134"/>
      <c r="H17" s="134"/>
      <c r="I17" s="134"/>
    </row>
    <row r="33" spans="1:9" x14ac:dyDescent="0.25">
      <c r="A33" s="134" t="s">
        <v>229</v>
      </c>
      <c r="B33" s="134"/>
      <c r="C33" s="134"/>
      <c r="D33" s="134"/>
      <c r="E33" s="134"/>
      <c r="F33" s="134"/>
      <c r="G33" s="134"/>
      <c r="H33" s="134"/>
      <c r="I33" s="134"/>
    </row>
    <row r="53" spans="1:9" ht="38.25" customHeight="1" x14ac:dyDescent="0.25">
      <c r="A53" s="130" t="s">
        <v>509</v>
      </c>
      <c r="B53" s="130"/>
      <c r="C53" s="130"/>
      <c r="D53" s="130"/>
      <c r="E53" s="130"/>
      <c r="F53" s="130"/>
      <c r="G53" s="130"/>
      <c r="H53" s="130"/>
      <c r="I53" s="130"/>
    </row>
    <row r="54" spans="1:9" ht="15" customHeight="1" x14ac:dyDescent="0.25">
      <c r="A54" s="130" t="s">
        <v>474</v>
      </c>
      <c r="B54" s="130"/>
      <c r="C54" s="130"/>
      <c r="D54" s="130"/>
      <c r="E54" s="130"/>
      <c r="F54" s="130"/>
      <c r="G54" s="130"/>
      <c r="H54" s="130"/>
      <c r="I54" s="130"/>
    </row>
    <row r="55" spans="1:9" ht="26.25" customHeight="1" x14ac:dyDescent="0.25">
      <c r="A55" s="132" t="s">
        <v>502</v>
      </c>
      <c r="B55" s="132"/>
      <c r="C55" s="132"/>
      <c r="D55" s="132"/>
      <c r="E55" s="132"/>
      <c r="F55" s="132"/>
      <c r="G55" s="132"/>
      <c r="H55" s="132"/>
      <c r="I55" s="132"/>
    </row>
  </sheetData>
  <mergeCells count="8">
    <mergeCell ref="A54:I54"/>
    <mergeCell ref="A55:I55"/>
    <mergeCell ref="B4:D4"/>
    <mergeCell ref="E4:G4"/>
    <mergeCell ref="H4:J4"/>
    <mergeCell ref="A17:I17"/>
    <mergeCell ref="A33:I33"/>
    <mergeCell ref="A53:I5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4</vt:i4>
      </vt:variant>
    </vt:vector>
  </HeadingPairs>
  <TitlesOfParts>
    <vt:vector size="18" baseType="lpstr">
      <vt:lpstr>Figure 1</vt:lpstr>
      <vt:lpstr>Figure 2</vt:lpstr>
      <vt:lpstr>Figure 3</vt:lpstr>
      <vt:lpstr>Figure complémentaire - 4</vt:lpstr>
      <vt:lpstr>Figure complémentaire - 5</vt:lpstr>
      <vt:lpstr>Figure complémentaire - 6</vt:lpstr>
      <vt:lpstr>Tableau complément</vt:lpstr>
      <vt:lpstr>Figure complémentaire - 7</vt:lpstr>
      <vt:lpstr>Figure complémentaire - 8</vt:lpstr>
      <vt:lpstr>Figure complémentaire - 9</vt:lpstr>
      <vt:lpstr>Figure complémentaire - 10</vt:lpstr>
      <vt:lpstr>Figure complémentaire - 11</vt:lpstr>
      <vt:lpstr>Figure complémentaire - 12</vt:lpstr>
      <vt:lpstr>Figure complémentaire - 13</vt:lpstr>
      <vt:lpstr>'Figure complémentaire - 7'!MEC_GROUPE_AFA_SANS_DOUB3</vt:lpstr>
      <vt:lpstr>MEC_GROUPE_AFA_SANS_DOUB3</vt:lpstr>
      <vt:lpstr>'Figure 2'!NB_INF_PAR_DEPT</vt:lpstr>
      <vt:lpstr>'Tableau complément'!NB_INF_PAR_NATINF</vt:lpstr>
    </vt:vector>
  </TitlesOfParts>
  <Company>DSIC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PLANTEVIGNES Sylvie</dc:creator>
  <cp:lastModifiedBy>BERSON Cecile</cp:lastModifiedBy>
  <dcterms:created xsi:type="dcterms:W3CDTF">2022-09-20T11:11:40Z</dcterms:created>
  <dcterms:modified xsi:type="dcterms:W3CDTF">2024-03-14T14:12:53Z</dcterms:modified>
</cp:coreProperties>
</file>